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636" yWindow="-60" windowWidth="16428" windowHeight="9432" tabRatio="717" activeTab="4"/>
  </bookViews>
  <sheets>
    <sheet name="1- источники" sheetId="6" r:id="rId1"/>
    <sheet name="2-доходы" sheetId="7" r:id="rId2"/>
    <sheet name="3-функциональная" sheetId="4" r:id="rId3"/>
    <sheet name="4- ведомственная" sheetId="2" r:id="rId4"/>
    <sheet name="5- ЦСР.ВР.РП." sheetId="10" r:id="rId5"/>
  </sheet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ведомственная'!$A$1:$I$116</definedName>
  </definedNames>
  <calcPr calcId="144525"/>
</workbook>
</file>

<file path=xl/calcChain.xml><?xml version="1.0" encoding="utf-8"?>
<calcChain xmlns="http://schemas.openxmlformats.org/spreadsheetml/2006/main">
  <c r="G74" i="10" l="1"/>
  <c r="G73" i="10" s="1"/>
  <c r="G72" i="10" s="1"/>
  <c r="G71" i="10" s="1"/>
  <c r="G70" i="10" s="1"/>
  <c r="H74" i="10"/>
  <c r="H73" i="10" s="1"/>
  <c r="H72" i="10" s="1"/>
  <c r="H71" i="10" s="1"/>
  <c r="H70" i="10" s="1"/>
  <c r="F74" i="10"/>
  <c r="F73" i="10" s="1"/>
  <c r="F72" i="10" s="1"/>
  <c r="F71" i="10" s="1"/>
  <c r="F70" i="10" s="1"/>
  <c r="H43" i="2" l="1"/>
  <c r="H42" i="2" s="1"/>
  <c r="I43" i="2"/>
  <c r="I42" i="2" s="1"/>
  <c r="G43" i="2"/>
  <c r="G42" i="2" s="1"/>
  <c r="G121" i="10" l="1"/>
  <c r="G120" i="10" s="1"/>
  <c r="G119" i="10" s="1"/>
  <c r="G118" i="10" s="1"/>
  <c r="G117" i="10" s="1"/>
  <c r="H121" i="10"/>
  <c r="H120" i="10" s="1"/>
  <c r="H119" i="10" s="1"/>
  <c r="H118" i="10" s="1"/>
  <c r="H117" i="10" s="1"/>
  <c r="F121" i="10"/>
  <c r="F120" i="10" s="1"/>
  <c r="F119" i="10" s="1"/>
  <c r="F118" i="10" s="1"/>
  <c r="F117" i="10" s="1"/>
  <c r="H110" i="2"/>
  <c r="H109" i="2" s="1"/>
  <c r="I110" i="2"/>
  <c r="I109" i="2" s="1"/>
  <c r="G110" i="2"/>
  <c r="G109" i="2" s="1"/>
  <c r="G79" i="10" l="1"/>
  <c r="G78" i="10" s="1"/>
  <c r="G77" i="10" s="1"/>
  <c r="G76" i="10" s="1"/>
  <c r="G75" i="10" s="1"/>
  <c r="H79" i="10"/>
  <c r="H78" i="10" s="1"/>
  <c r="H77" i="10" s="1"/>
  <c r="H76" i="10" s="1"/>
  <c r="H75" i="10" s="1"/>
  <c r="F79" i="10"/>
  <c r="F78" i="10" s="1"/>
  <c r="F77" i="10" s="1"/>
  <c r="F76" i="10" s="1"/>
  <c r="F75" i="10" s="1"/>
  <c r="I46" i="2"/>
  <c r="I45" i="2" s="1"/>
  <c r="H46" i="2"/>
  <c r="H45" i="2" s="1"/>
  <c r="G46" i="2"/>
  <c r="G45" i="2" s="1"/>
  <c r="M30" i="7"/>
  <c r="L30" i="7"/>
  <c r="K30" i="7"/>
  <c r="I41" i="2" l="1"/>
  <c r="I40" i="2" s="1"/>
  <c r="I39" i="2" s="1"/>
  <c r="F15" i="4" s="1"/>
  <c r="G41" i="2"/>
  <c r="G40" i="2" s="1"/>
  <c r="G39" i="2" s="1"/>
  <c r="D15" i="4" s="1"/>
  <c r="H41" i="2"/>
  <c r="H40" i="2" s="1"/>
  <c r="H39" i="2" s="1"/>
  <c r="E15" i="4" s="1"/>
  <c r="K22" i="7"/>
  <c r="M24" i="7" l="1"/>
  <c r="L24" i="7"/>
  <c r="K24" i="7"/>
  <c r="M22" i="7"/>
  <c r="L22" i="7"/>
  <c r="M20" i="7"/>
  <c r="L20" i="7"/>
  <c r="K20" i="7"/>
  <c r="M18" i="7"/>
  <c r="L18" i="7"/>
  <c r="K18" i="7"/>
  <c r="M17" i="7" l="1"/>
  <c r="M16" i="7" s="1"/>
  <c r="L17" i="7"/>
  <c r="L16" i="7" s="1"/>
  <c r="K17" i="7"/>
  <c r="K16" i="7" s="1"/>
  <c r="L27" i="7" l="1"/>
  <c r="M27" i="7"/>
  <c r="L32" i="7"/>
  <c r="L29" i="7" s="1"/>
  <c r="M32" i="7"/>
  <c r="M29" i="7" s="1"/>
  <c r="K32" i="7"/>
  <c r="K29" i="7" s="1"/>
  <c r="M26" i="7" l="1"/>
  <c r="L26" i="7"/>
  <c r="G85" i="10"/>
  <c r="G84" i="10" s="1"/>
  <c r="G83" i="10" s="1"/>
  <c r="G82" i="10" s="1"/>
  <c r="G81" i="10" s="1"/>
  <c r="G80" i="10" s="1"/>
  <c r="H85" i="10"/>
  <c r="H84" i="10" s="1"/>
  <c r="H83" i="10" s="1"/>
  <c r="H82" i="10" s="1"/>
  <c r="H81" i="10" s="1"/>
  <c r="H80" i="10" s="1"/>
  <c r="F85" i="10"/>
  <c r="F84" i="10" s="1"/>
  <c r="F83" i="10" s="1"/>
  <c r="F82" i="10" s="1"/>
  <c r="F81" i="10" s="1"/>
  <c r="F80" i="10" s="1"/>
  <c r="I103" i="2"/>
  <c r="I102" i="2" s="1"/>
  <c r="I101" i="2" s="1"/>
  <c r="I100" i="2" s="1"/>
  <c r="I99" i="2" s="1"/>
  <c r="I98" i="2" s="1"/>
  <c r="H103" i="2"/>
  <c r="H102" i="2" s="1"/>
  <c r="H101" i="2" s="1"/>
  <c r="H100" i="2" s="1"/>
  <c r="H99" i="2" s="1"/>
  <c r="G103" i="2"/>
  <c r="G102" i="2" s="1"/>
  <c r="G101" i="2" s="1"/>
  <c r="G100" i="2" s="1"/>
  <c r="G99" i="2" s="1"/>
  <c r="G98" i="2" s="1"/>
  <c r="H98" i="2" l="1"/>
  <c r="E24" i="4"/>
  <c r="E23" i="4" s="1"/>
  <c r="F24" i="4"/>
  <c r="F23" i="4" s="1"/>
  <c r="D24" i="4"/>
  <c r="D23" i="4" s="1"/>
  <c r="G38" i="10"/>
  <c r="G37" i="10" s="1"/>
  <c r="G36" i="10" s="1"/>
  <c r="G35" i="10" s="1"/>
  <c r="G34" i="10" s="1"/>
  <c r="H38" i="10"/>
  <c r="H37" i="10" s="1"/>
  <c r="H36" i="10" s="1"/>
  <c r="H35" i="10" s="1"/>
  <c r="H34" i="10" s="1"/>
  <c r="F38" i="10"/>
  <c r="F37" i="10" s="1"/>
  <c r="F36" i="10" s="1"/>
  <c r="F35" i="10" s="1"/>
  <c r="F34" i="10" s="1"/>
  <c r="G53" i="10"/>
  <c r="G52" i="10" s="1"/>
  <c r="G51" i="10" s="1"/>
  <c r="G50" i="10" s="1"/>
  <c r="H53" i="10"/>
  <c r="H52" i="10" s="1"/>
  <c r="H51" i="10" s="1"/>
  <c r="H50" i="10" s="1"/>
  <c r="F53" i="10"/>
  <c r="F52" i="10" s="1"/>
  <c r="F51" i="10" s="1"/>
  <c r="F50" i="10" s="1"/>
  <c r="G63" i="10"/>
  <c r="G62" i="10" s="1"/>
  <c r="G61" i="10" s="1"/>
  <c r="G60" i="10" s="1"/>
  <c r="G59" i="10" s="1"/>
  <c r="H63" i="10"/>
  <c r="H62" i="10" s="1"/>
  <c r="H61" i="10" s="1"/>
  <c r="H60" i="10" s="1"/>
  <c r="H59" i="10" s="1"/>
  <c r="F63" i="10"/>
  <c r="F62" i="10" s="1"/>
  <c r="F61" i="10" s="1"/>
  <c r="F60" i="10" s="1"/>
  <c r="F59" i="10" s="1"/>
  <c r="G107" i="10"/>
  <c r="G106" i="10" s="1"/>
  <c r="G105" i="10" s="1"/>
  <c r="G104" i="10" s="1"/>
  <c r="H107" i="10"/>
  <c r="H106" i="10" s="1"/>
  <c r="H105" i="10" s="1"/>
  <c r="H104" i="10" s="1"/>
  <c r="F107" i="10"/>
  <c r="F106" i="10" s="1"/>
  <c r="F105" i="10" s="1"/>
  <c r="F104" i="10" s="1"/>
  <c r="H29" i="2"/>
  <c r="I29" i="2"/>
  <c r="G29" i="2"/>
  <c r="H96" i="2" l="1"/>
  <c r="H95" i="2" s="1"/>
  <c r="I96" i="2"/>
  <c r="I95" i="2" s="1"/>
  <c r="H69" i="2"/>
  <c r="H68" i="2" s="1"/>
  <c r="I69" i="2"/>
  <c r="I68" i="2" s="1"/>
  <c r="L44" i="7" l="1"/>
  <c r="M44" i="7"/>
  <c r="K44" i="7"/>
  <c r="G22" i="10" l="1"/>
  <c r="G21" i="10" s="1"/>
  <c r="G20" i="10" s="1"/>
  <c r="G19" i="10" s="1"/>
  <c r="G18" i="10" s="1"/>
  <c r="H22" i="10"/>
  <c r="H21" i="10" s="1"/>
  <c r="H20" i="10" s="1"/>
  <c r="H19" i="10" s="1"/>
  <c r="H18" i="10" s="1"/>
  <c r="F22" i="10"/>
  <c r="F21" i="10" s="1"/>
  <c r="F20" i="10" s="1"/>
  <c r="F19" i="10" s="1"/>
  <c r="F18" i="10" s="1"/>
  <c r="I56" i="2"/>
  <c r="I55" i="2" s="1"/>
  <c r="H56" i="2"/>
  <c r="H55" i="2" s="1"/>
  <c r="G56" i="2"/>
  <c r="G55" i="2" s="1"/>
  <c r="G69" i="10" l="1"/>
  <c r="H69" i="10"/>
  <c r="F69" i="10"/>
  <c r="G68" i="10" l="1"/>
  <c r="G67" i="10" s="1"/>
  <c r="G66" i="10" s="1"/>
  <c r="G65" i="10" s="1"/>
  <c r="G64" i="10" s="1"/>
  <c r="H68" i="10"/>
  <c r="H67" i="10" s="1"/>
  <c r="H66" i="10" s="1"/>
  <c r="H65" i="10" s="1"/>
  <c r="H64" i="10" s="1"/>
  <c r="F68" i="10"/>
  <c r="F67" i="10" s="1"/>
  <c r="F66" i="10" s="1"/>
  <c r="F65" i="10" s="1"/>
  <c r="F64" i="10" s="1"/>
  <c r="G58" i="10" l="1"/>
  <c r="G57" i="10" s="1"/>
  <c r="G56" i="10" s="1"/>
  <c r="G55" i="10" s="1"/>
  <c r="G54" i="10" s="1"/>
  <c r="H58" i="10"/>
  <c r="H57" i="10" s="1"/>
  <c r="H56" i="10" s="1"/>
  <c r="H55" i="10" s="1"/>
  <c r="H54" i="10" s="1"/>
  <c r="F58" i="10"/>
  <c r="F57" i="10" s="1"/>
  <c r="F56" i="10" s="1"/>
  <c r="F55" i="10" s="1"/>
  <c r="F54" i="10" s="1"/>
  <c r="I75" i="2" l="1"/>
  <c r="I74" i="2" s="1"/>
  <c r="I73" i="2" s="1"/>
  <c r="I72" i="2" s="1"/>
  <c r="I71" i="2" s="1"/>
  <c r="H75" i="2"/>
  <c r="H74" i="2" s="1"/>
  <c r="H73" i="2" s="1"/>
  <c r="H72" i="2" s="1"/>
  <c r="H71" i="2" s="1"/>
  <c r="F20" i="4" l="1"/>
  <c r="E20" i="4"/>
  <c r="M43" i="7"/>
  <c r="M42" i="7" s="1"/>
  <c r="M40" i="7"/>
  <c r="M39" i="7" s="1"/>
  <c r="M14" i="7"/>
  <c r="M13" i="7" s="1"/>
  <c r="M12" i="7" s="1"/>
  <c r="G27" i="10"/>
  <c r="G26" i="10" s="1"/>
  <c r="G25" i="10" s="1"/>
  <c r="G24" i="10" s="1"/>
  <c r="G23" i="10" s="1"/>
  <c r="H27" i="10"/>
  <c r="H26" i="10" s="1"/>
  <c r="H25" i="10" s="1"/>
  <c r="H24" i="10" s="1"/>
  <c r="H23" i="10" s="1"/>
  <c r="H127" i="10"/>
  <c r="G127" i="10"/>
  <c r="H59" i="2"/>
  <c r="H58" i="2" s="1"/>
  <c r="I59" i="2"/>
  <c r="I58" i="2" s="1"/>
  <c r="L40" i="7"/>
  <c r="L39" i="7" s="1"/>
  <c r="F27" i="10"/>
  <c r="F26" i="10" s="1"/>
  <c r="F25" i="10" s="1"/>
  <c r="F24" i="10" s="1"/>
  <c r="F23" i="10" s="1"/>
  <c r="G59" i="2"/>
  <c r="G58" i="2" s="1"/>
  <c r="K40" i="7"/>
  <c r="K39" i="7" s="1"/>
  <c r="G111" i="10"/>
  <c r="G110" i="10" s="1"/>
  <c r="G109" i="10" s="1"/>
  <c r="G108" i="10" s="1"/>
  <c r="H111" i="10"/>
  <c r="H110" i="10" s="1"/>
  <c r="H109" i="10" s="1"/>
  <c r="H108" i="10" s="1"/>
  <c r="L43" i="7"/>
  <c r="L42" i="7" s="1"/>
  <c r="K43" i="7"/>
  <c r="K42" i="7" s="1"/>
  <c r="G126" i="10"/>
  <c r="G125" i="10" s="1"/>
  <c r="G124" i="10" s="1"/>
  <c r="G123" i="10" s="1"/>
  <c r="G122" i="10" s="1"/>
  <c r="H126" i="10"/>
  <c r="H125" i="10" s="1"/>
  <c r="H124" i="10" s="1"/>
  <c r="H123" i="10" s="1"/>
  <c r="H122" i="10" s="1"/>
  <c r="F126" i="10"/>
  <c r="F125" i="10" s="1"/>
  <c r="F124" i="10" s="1"/>
  <c r="F123" i="10" s="1"/>
  <c r="F122" i="10" s="1"/>
  <c r="G116" i="10"/>
  <c r="G115" i="10" s="1"/>
  <c r="G114" i="10" s="1"/>
  <c r="G113" i="10" s="1"/>
  <c r="G112" i="10" s="1"/>
  <c r="H116" i="10"/>
  <c r="H115" i="10" s="1"/>
  <c r="H114" i="10" s="1"/>
  <c r="H113" i="10" s="1"/>
  <c r="H112" i="10" s="1"/>
  <c r="F116" i="10"/>
  <c r="F115" i="10" s="1"/>
  <c r="F114" i="10" s="1"/>
  <c r="F113" i="10" s="1"/>
  <c r="F112" i="10" s="1"/>
  <c r="F111" i="10"/>
  <c r="F110" i="10" s="1"/>
  <c r="F109" i="10" s="1"/>
  <c r="F108" i="10" s="1"/>
  <c r="G103" i="10"/>
  <c r="G102" i="10" s="1"/>
  <c r="G101" i="10" s="1"/>
  <c r="G100" i="10" s="1"/>
  <c r="H103" i="10"/>
  <c r="H102" i="10" s="1"/>
  <c r="H101" i="10" s="1"/>
  <c r="H100" i="10" s="1"/>
  <c r="F103" i="10"/>
  <c r="F102" i="10" s="1"/>
  <c r="F101" i="10" s="1"/>
  <c r="F100" i="10" s="1"/>
  <c r="G99" i="10"/>
  <c r="G98" i="10" s="1"/>
  <c r="G97" i="10" s="1"/>
  <c r="G96" i="10" s="1"/>
  <c r="H99" i="10"/>
  <c r="H98" i="10" s="1"/>
  <c r="H97" i="10" s="1"/>
  <c r="H96" i="10" s="1"/>
  <c r="F99" i="10"/>
  <c r="F98" i="10" s="1"/>
  <c r="F97" i="10" s="1"/>
  <c r="F96" i="10" s="1"/>
  <c r="G92" i="10"/>
  <c r="G91" i="10" s="1"/>
  <c r="G90" i="10" s="1"/>
  <c r="G89" i="10" s="1"/>
  <c r="G88" i="10" s="1"/>
  <c r="G87" i="10" s="1"/>
  <c r="G86" i="10" s="1"/>
  <c r="H92" i="10"/>
  <c r="H91" i="10" s="1"/>
  <c r="H90" i="10" s="1"/>
  <c r="H89" i="10" s="1"/>
  <c r="H88" i="10" s="1"/>
  <c r="H87" i="10" s="1"/>
  <c r="H86" i="10" s="1"/>
  <c r="F92" i="10"/>
  <c r="F91" i="10" s="1"/>
  <c r="F90" i="10" s="1"/>
  <c r="F89" i="10" s="1"/>
  <c r="F88" i="10" s="1"/>
  <c r="F87" i="10" s="1"/>
  <c r="F86" i="10" s="1"/>
  <c r="G49" i="10"/>
  <c r="G48" i="10" s="1"/>
  <c r="G47" i="10" s="1"/>
  <c r="G46" i="10" s="1"/>
  <c r="G45" i="10" s="1"/>
  <c r="H49" i="10"/>
  <c r="H48" i="10" s="1"/>
  <c r="H47" i="10" s="1"/>
  <c r="H46" i="10" s="1"/>
  <c r="H45" i="10" s="1"/>
  <c r="F49" i="10"/>
  <c r="F48" i="10" s="1"/>
  <c r="F47" i="10" s="1"/>
  <c r="F46" i="10" s="1"/>
  <c r="F45" i="10" s="1"/>
  <c r="G44" i="10"/>
  <c r="G43" i="10" s="1"/>
  <c r="G42" i="10" s="1"/>
  <c r="G41" i="10" s="1"/>
  <c r="G40" i="10" s="1"/>
  <c r="H44" i="10"/>
  <c r="H43" i="10" s="1"/>
  <c r="H42" i="10" s="1"/>
  <c r="H41" i="10" s="1"/>
  <c r="H40" i="10" s="1"/>
  <c r="F44" i="10"/>
  <c r="F43" i="10" s="1"/>
  <c r="F42" i="10" s="1"/>
  <c r="F41" i="10" s="1"/>
  <c r="F40" i="10" s="1"/>
  <c r="G33" i="10"/>
  <c r="G32" i="10" s="1"/>
  <c r="G31" i="10" s="1"/>
  <c r="G30" i="10" s="1"/>
  <c r="G29" i="10" s="1"/>
  <c r="G28" i="10" s="1"/>
  <c r="H33" i="10"/>
  <c r="H32" i="10" s="1"/>
  <c r="H31" i="10" s="1"/>
  <c r="H30" i="10" s="1"/>
  <c r="H29" i="10" s="1"/>
  <c r="H28" i="10" s="1"/>
  <c r="F33" i="10"/>
  <c r="F32" i="10" s="1"/>
  <c r="F31" i="10" s="1"/>
  <c r="F30" i="10" s="1"/>
  <c r="F29" i="10" s="1"/>
  <c r="F28" i="10" s="1"/>
  <c r="G17" i="10"/>
  <c r="G16" i="10" s="1"/>
  <c r="G15" i="10" s="1"/>
  <c r="G14" i="10" s="1"/>
  <c r="G13" i="10" s="1"/>
  <c r="H17" i="10"/>
  <c r="H16" i="10" s="1"/>
  <c r="H15" i="10" s="1"/>
  <c r="H14" i="10" s="1"/>
  <c r="H13" i="10" s="1"/>
  <c r="F17" i="10"/>
  <c r="F16" i="10" s="1"/>
  <c r="F15" i="10" s="1"/>
  <c r="F14" i="10" s="1"/>
  <c r="F13" i="10" s="1"/>
  <c r="F27" i="4"/>
  <c r="I31" i="2"/>
  <c r="H31" i="2"/>
  <c r="G31" i="2"/>
  <c r="H93" i="2"/>
  <c r="I93" i="2"/>
  <c r="K37" i="7"/>
  <c r="M37" i="7"/>
  <c r="L37" i="7"/>
  <c r="K27" i="7"/>
  <c r="K26"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K12" i="7" l="1"/>
  <c r="H95" i="10"/>
  <c r="H94" i="10" s="1"/>
  <c r="H108" i="2"/>
  <c r="H107" i="2" s="1"/>
  <c r="H106" i="2" s="1"/>
  <c r="I108" i="2"/>
  <c r="I107" i="2" s="1"/>
  <c r="I106" i="2" s="1"/>
  <c r="G108" i="2"/>
  <c r="G107" i="2" s="1"/>
  <c r="G106" i="2"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F39" i="10"/>
  <c r="H39" i="10"/>
  <c r="F12" i="10"/>
  <c r="F95" i="10"/>
  <c r="F94" i="10" s="1"/>
  <c r="H64" i="2"/>
  <c r="H63" i="2" s="1"/>
  <c r="H62" i="2" s="1"/>
  <c r="H61" i="2" s="1"/>
  <c r="I64" i="2"/>
  <c r="I63" i="2" s="1"/>
  <c r="I62" i="2" s="1"/>
  <c r="I61" i="2" s="1"/>
  <c r="G12" i="10"/>
  <c r="K36" i="7"/>
  <c r="K35" i="7" s="1"/>
  <c r="K34" i="7" s="1"/>
  <c r="G16" i="2"/>
  <c r="G15" i="2" s="1"/>
  <c r="G14" i="2" s="1"/>
  <c r="G13" i="2" s="1"/>
  <c r="D12" i="4" s="1"/>
  <c r="H12" i="10"/>
  <c r="M36" i="7"/>
  <c r="M35" i="7" s="1"/>
  <c r="M34" i="7" s="1"/>
  <c r="L36" i="7"/>
  <c r="L35" i="7" s="1"/>
  <c r="L34" i="7" s="1"/>
  <c r="E12" i="4"/>
  <c r="D26" i="4" l="1"/>
  <c r="D25" i="4" s="1"/>
  <c r="G105" i="2"/>
  <c r="F26" i="4"/>
  <c r="F25" i="4" s="1"/>
  <c r="I105" i="2"/>
  <c r="E26" i="4"/>
  <c r="E25" i="4" s="1"/>
  <c r="H105" i="2"/>
  <c r="F93" i="10"/>
  <c r="E11" i="4"/>
  <c r="F12" i="4"/>
  <c r="F11" i="4" s="1"/>
  <c r="I12" i="2"/>
  <c r="F11" i="10"/>
  <c r="H12" i="2"/>
  <c r="H11" i="10"/>
  <c r="G11" i="10"/>
  <c r="E17" i="4"/>
  <c r="E16" i="4" s="1"/>
  <c r="H48" i="2"/>
  <c r="D19" i="4"/>
  <c r="D18" i="4" s="1"/>
  <c r="G48" i="2"/>
  <c r="D17" i="4"/>
  <c r="D16" i="4" s="1"/>
  <c r="I48" i="2"/>
  <c r="F17" i="4"/>
  <c r="F16" i="4" s="1"/>
  <c r="F19" i="4"/>
  <c r="F18" i="4" s="1"/>
  <c r="E19" i="4"/>
  <c r="E18" i="4" s="1"/>
  <c r="K48" i="7"/>
  <c r="L48" i="7"/>
  <c r="E18" i="6" s="1"/>
  <c r="E17" i="6" s="1"/>
  <c r="E16" i="6" s="1"/>
  <c r="E15" i="6" s="1"/>
  <c r="I77" i="2"/>
  <c r="D22" i="4"/>
  <c r="D21" i="4" s="1"/>
  <c r="E22" i="4"/>
  <c r="E21" i="4" s="1"/>
  <c r="G23" i="2"/>
  <c r="G22" i="2" s="1"/>
  <c r="G21" i="2" s="1"/>
  <c r="G12" i="2" s="1"/>
  <c r="H93" i="10"/>
  <c r="G93" i="10"/>
  <c r="M48" i="7"/>
  <c r="F18" i="6" s="1"/>
  <c r="F17" i="6" s="1"/>
  <c r="F16" i="6" s="1"/>
  <c r="F15" i="6" s="1"/>
  <c r="I11" i="2" l="1"/>
  <c r="F22" i="6" s="1"/>
  <c r="F21" i="6" s="1"/>
  <c r="F20" i="6" s="1"/>
  <c r="F19" i="6" s="1"/>
  <c r="F14" i="6" s="1"/>
  <c r="F23" i="6" s="1"/>
  <c r="H11" i="2"/>
  <c r="E22" i="6" s="1"/>
  <c r="E21" i="6" s="1"/>
  <c r="E20" i="6" s="1"/>
  <c r="E19" i="6" s="1"/>
  <c r="E14" i="6" s="1"/>
  <c r="E23" i="6" s="1"/>
  <c r="F128" i="10"/>
  <c r="D18" i="6"/>
  <c r="D17" i="6" s="1"/>
  <c r="D16" i="6" s="1"/>
  <c r="D15" i="6" s="1"/>
  <c r="E28" i="4"/>
  <c r="F28" i="4"/>
  <c r="H128" i="10"/>
  <c r="G128" i="10"/>
  <c r="D13" i="4"/>
  <c r="G11" i="2"/>
  <c r="D22" i="6" s="1"/>
  <c r="D21" i="6" s="1"/>
  <c r="D20" i="6" s="1"/>
  <c r="D19" i="6" s="1"/>
  <c r="D11" i="4" l="1"/>
  <c r="D28" i="4" s="1"/>
  <c r="D14" i="6"/>
  <c r="D23" i="6" s="1"/>
  <c r="H116" i="2"/>
  <c r="I116" i="2"/>
  <c r="G116" i="2"/>
</calcChain>
</file>

<file path=xl/sharedStrings.xml><?xml version="1.0" encoding="utf-8"?>
<sst xmlns="http://schemas.openxmlformats.org/spreadsheetml/2006/main" count="1363" uniqueCount="395">
  <si>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</si>
  <si>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</si>
  <si>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</si>
  <si>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</si>
  <si>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</si>
  <si>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</si>
  <si>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</si>
  <si>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</si>
  <si>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</si>
  <si>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</si>
  <si>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</si>
  <si>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</si>
  <si>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</si>
  <si>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</si>
  <si>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</si>
  <si>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</si>
  <si>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</si>
  <si>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</si>
  <si>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</si>
  <si>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</si>
  <si>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</si>
  <si>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</si>
  <si>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</si>
  <si>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</si>
  <si>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</si>
  <si>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</si>
  <si>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</si>
  <si>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</si>
  <si>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</si>
  <si>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</si>
  <si>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</si>
  <si>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</si>
  <si>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</si>
  <si>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</si>
  <si>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</si>
  <si>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</si>
  <si>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</si>
  <si>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</si>
  <si>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</si>
  <si>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</si>
  <si>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</si>
  <si>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</si>
  <si>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</si>
  <si>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</si>
  <si>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</si>
  <si>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</si>
  <si>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</si>
  <si>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</si>
  <si>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</si>
  <si>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</si>
  <si>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</si>
  <si>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</si>
  <si>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</si>
  <si>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</si>
  <si>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</si>
  <si>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</si>
  <si>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</si>
  <si>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</si>
  <si>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</si>
  <si>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</si>
  <si>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</si>
  <si>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</si>
  <si>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</si>
  <si>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</si>
  <si>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</si>
  <si>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</si>
  <si>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</si>
  <si>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</si>
  <si>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</si>
  <si>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</si>
  <si>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</si>
  <si>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</si>
  <si>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</si>
  <si>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</si>
  <si>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</si>
  <si>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</si>
  <si>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</si>
  <si>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</si>
  <si>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</si>
  <si>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</si>
  <si>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</si>
  <si>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</si>
  <si>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</si>
  <si>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</si>
  <si>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</si>
  <si>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</si>
  <si>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</si>
  <si>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</si>
  <si>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</si>
  <si>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</si>
  <si>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</si>
  <si>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</si>
  <si>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</si>
  <si>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</si>
  <si>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</si>
  <si>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</si>
  <si>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</si>
  <si>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</si>
  <si>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</si>
  <si>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</si>
  <si>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</si>
  <si>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</si>
  <si>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</si>
  <si>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</si>
  <si>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</si>
  <si>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</si>
  <si>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</si>
  <si>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</si>
  <si>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</si>
  <si>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</si>
  <si>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</si>
  <si>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</si>
  <si>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</si>
  <si>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</si>
  <si>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</si>
  <si>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</si>
  <si>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</si>
  <si>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</si>
  <si>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</si>
  <si>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</si>
  <si>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</si>
  <si>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</si>
  <si>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</si>
  <si>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</si>
  <si>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</si>
  <si>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</si>
  <si>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</si>
  <si>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</si>
  <si>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</si>
  <si>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</si>
  <si>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</si>
  <si>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</si>
  <si>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</si>
  <si>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</si>
  <si>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</si>
  <si>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</si>
  <si>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</si>
  <si>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</si>
  <si>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</si>
  <si>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</si>
  <si>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</si>
  <si>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</si>
  <si>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</si>
  <si>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</si>
  <si>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</si>
  <si>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</si>
  <si>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</si>
  <si>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</si>
  <si>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</si>
  <si>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</si>
  <si>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</si>
  <si>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</si>
  <si>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</si>
  <si>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</si>
  <si>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</si>
  <si>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</si>
  <si>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</si>
  <si>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</si>
  <si>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</si>
  <si>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</si>
  <si>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</si>
  <si>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</si>
  <si>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</si>
  <si>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</si>
  <si>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</si>
  <si>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</si>
  <si>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</si>
  <si>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</si>
  <si>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</si>
  <si>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</si>
  <si>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</si>
  <si>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</si>
  <si>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</si>
  <si>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</si>
  <si>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</si>
  <si>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</si>
  <si>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</si>
  <si>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</si>
  <si>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</si>
  <si>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</si>
  <si>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</si>
  <si>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</si>
  <si>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</si>
  <si>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</si>
  <si>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</si>
  <si>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</si>
  <si>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</si>
  <si>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</si>
  <si>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</si>
  <si>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</si>
  <si>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</si>
  <si>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</si>
  <si>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</si>
  <si>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</si>
  <si>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</si>
  <si>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</si>
  <si>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</si>
  <si>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</si>
  <si>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</si>
  <si>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</si>
  <si>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</si>
  <si>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</si>
  <si>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</si>
  <si>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</si>
  <si>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</si>
  <si>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</si>
  <si>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</si>
  <si>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</si>
  <si>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</si>
  <si>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</si>
  <si>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</si>
  <si>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</si>
  <si>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</si>
  <si>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</si>
  <si>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</si>
  <si>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</si>
  <si>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</si>
  <si>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</si>
  <si>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</si>
  <si>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</si>
  <si>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</si>
  <si>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</si>
  <si>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</si>
  <si>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</si>
  <si>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</si>
  <si>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</si>
  <si>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</si>
  <si>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</si>
  <si>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</si>
  <si>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</si>
  <si>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МЕЖБЮДЖЕТНЫЕ ТРАНСФЕРТЫ ОБЩЕГО ХАРАКТЕРА БЮДЖЕТАМ БЮДЖЕТНОЙ СИСТЕМЫ РОССИЙСКОЙ ФЕДЕРАЦИИ</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</si>
  <si>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</si>
  <si>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</si>
  <si>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</si>
  <si>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</si>
  <si>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</si>
  <si>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</si>
  <si>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</si>
  <si>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</si>
  <si>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</si>
  <si>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</si>
  <si>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</si>
  <si>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</si>
  <si>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</si>
  <si>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</si>
  <si>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</si>
  <si>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</si>
  <si>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</si>
  <si>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</si>
  <si>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</si>
  <si>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</si>
  <si>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</si>
  <si>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</si>
  <si>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</si>
  <si>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</si>
  <si>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</si>
  <si>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</si>
  <si>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</si>
  <si>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</si>
  <si>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</si>
  <si>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</si>
  <si>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</si>
  <si>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</si>
  <si>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</si>
  <si>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</si>
  <si>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</si>
  <si>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</si>
  <si>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</si>
  <si>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</si>
  <si>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</si>
  <si>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</si>
  <si>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</si>
  <si>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</si>
  <si>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</si>
  <si>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</si>
  <si>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</si>
  <si>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</si>
  <si>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 xml:space="preserve">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</si>
  <si>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</si>
  <si>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</si>
  <si>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</si>
  <si>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</si>
  <si>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</si>
  <si>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</si>
  <si>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</si>
  <si>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</si>
  <si>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</si>
  <si>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</si>
  <si>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Сумма на 2023 год</t>
  </si>
  <si>
    <t>Доходы 
бюджета
2023 года</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</si>
  <si>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</si>
  <si>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</si>
  <si>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</si>
  <si>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</si>
  <si>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</si>
  <si>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</si>
  <si>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</si>
  <si>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</si>
  <si>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</si>
  <si>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</si>
  <si>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</si>
  <si>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</si>
  <si>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</si>
  <si>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</si>
  <si>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</si>
  <si>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</si>
  <si>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</si>
  <si>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</si>
  <si>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</si>
  <si>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</si>
  <si>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</si>
  <si>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</si>
  <si>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</si>
  <si>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</si>
  <si>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</si>
  <si>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</si>
  <si>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</si>
  <si>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</si>
  <si>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</si>
  <si>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</si>
  <si>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</si>
  <si>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</si>
  <si>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</si>
  <si>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</si>
  <si>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</si>
  <si>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</si>
  <si>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</si>
  <si>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</si>
  <si>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</si>
  <si>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</si>
  <si>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91  1 00 10910</t>
  </si>
  <si>
    <t>бюджета посёлка Оскоба в 2023 году и плановом периоде  2024- 2025 годов</t>
  </si>
  <si>
    <t>Сумма на 2025 год</t>
  </si>
  <si>
    <t xml:space="preserve">Доходы   бюджета  посёлка  Оскоба на 2023год и плановый период 2024-2025годы  </t>
  </si>
  <si>
    <t>Доходы 
бюджета
2025 года</t>
  </si>
  <si>
    <t>на 2023 год и плановй период 2024-2025 годов</t>
  </si>
  <si>
    <t>Сумма на 2025год</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</si>
  <si>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2023 год и плановй период 2024-2025 годов</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</si>
  <si>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</si>
  <si>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</si>
  <si>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</si>
  <si>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</si>
  <si>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</si>
  <si>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</si>
  <si>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</si>
  <si>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</si>
  <si>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</si>
  <si>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</si>
  <si>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</si>
  <si>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</si>
  <si>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</si>
  <si>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</si>
  <si>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</si>
  <si>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</si>
  <si>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</si>
  <si>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</si>
  <si>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2024-2025 годов</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</si>
  <si>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</si>
  <si>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</si>
  <si>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</si>
  <si>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</si>
  <si>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</si>
  <si>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</si>
  <si>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</si>
  <si>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</si>
  <si>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</si>
  <si>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</si>
  <si>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</si>
  <si>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</si>
  <si>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</si>
  <si>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</si>
  <si>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</si>
  <si>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</si>
  <si>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</si>
  <si>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</si>
  <si>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</si>
  <si>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</si>
  <si>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</si>
  <si>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</si>
  <si>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</si>
  <si>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</si>
  <si>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</si>
  <si>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 xml:space="preserve"> "О внесении изменений в бюджет поселка Оскоба на 2023 год и плановый период 2024-2025 годов". </t>
  </si>
  <si>
    <t xml:space="preserve"> "О внесении изменений в  бюджет поселка Оскоба на 2023 год и плановый период 2024-2025 годов". </t>
  </si>
  <si>
    <t>90</t>
  </si>
  <si>
    <t>91</t>
  </si>
  <si>
    <t>92</t>
  </si>
  <si>
    <t>93</t>
  </si>
  <si>
    <t>94</t>
  </si>
  <si>
    <t>95</t>
  </si>
  <si>
    <t>96</t>
  </si>
  <si>
    <t>97</t>
  </si>
  <si>
    <t>98</t>
  </si>
  <si>
    <t>№ 40 от 20.12.2023г.</t>
  </si>
  <si>
    <t>№ 40  от 20.12.2023г.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</si>
</sst>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0.0%"/>
  </numFmts>
  <fonts count="28"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1"/>
      <name val="Times New Roman"/>
      <family val="1"/>
      <charset val="204"/>
    </font>
    <font>
      <b/>
      <sz val="11"/>
      <name val="Arial Cyr"/>
      <charset val="204"/>
    </font>
    <font>
      <sz val="11"/>
      <name val="Times New Roman"/>
      <family val="1"/>
      <charset val="204"/>
    </font>
    <font>
      <sz val="11"/>
      <color indexed="10"/>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9" fillId="0" borderId="0"/>
    <xf numFmtId="0" fontId="1" fillId="0" borderId="0"/>
    <xf numFmtId="0" fontId="22" fillId="0" borderId="0"/>
    <xf numFmtId="0" fontId="1" fillId="0" borderId="0"/>
    <xf numFmtId="0" fontId="7" fillId="0" borderId="0"/>
    <xf numFmtId="0" fontId="13" fillId="0" borderId="0"/>
    <xf numFmtId="43" fontId="1" fillId="0" borderId="0" applyFont="0" applyFill="0" applyBorder="0" applyAlignment="0" applyProtection="0"/>
    <xf numFmtId="0" fontId="25" fillId="0" borderId="0"/>
    <xf numFmtId="0" fontId="1" fillId="0" borderId="0"/>
  </cellStyleXfs>
  <cellXfs count="210">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1" fillId="0" borderId="0" xfId="2"/>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12" fillId="0" borderId="0" xfId="2" applyFont="1" applyFill="1" applyAlignment="1">
      <alignment horizontal="right"/>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4"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4" fontId="0" fillId="0" borderId="0" xfId="0" applyNumberFormat="1"/>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4" fillId="0" borderId="1" xfId="2" applyNumberFormat="1" applyFont="1" applyBorder="1" applyAlignment="1">
      <alignment vertical="top" wrapText="1"/>
    </xf>
    <xf numFmtId="49" fontId="2" fillId="0" borderId="1" xfId="2" applyNumberFormat="1" applyFont="1" applyBorder="1" applyAlignment="1">
      <alignment horizontal="center" wrapText="1"/>
    </xf>
    <xf numFmtId="164"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4" fillId="0" borderId="1" xfId="2" applyNumberFormat="1" applyFont="1" applyBorder="1" applyAlignment="1">
      <alignment horizontal="center" vertical="top" wrapText="1"/>
    </xf>
    <xf numFmtId="49" fontId="14" fillId="0" borderId="1" xfId="2" applyNumberFormat="1" applyFont="1" applyBorder="1" applyAlignment="1">
      <alignment horizontal="center" wrapText="1"/>
    </xf>
    <xf numFmtId="164" fontId="14" fillId="0" borderId="1" xfId="2" applyNumberFormat="1" applyFont="1" applyBorder="1" applyAlignment="1">
      <alignment wrapText="1"/>
    </xf>
    <xf numFmtId="0" fontId="15"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17" fillId="0" borderId="0" xfId="0" applyFont="1" applyAlignment="1">
      <alignment vertical="top" wrapText="1"/>
    </xf>
    <xf numFmtId="0" fontId="17" fillId="0" borderId="0" xfId="0" applyFont="1" applyAlignment="1">
      <alignment horizontal="right" wrapText="1"/>
    </xf>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6" fillId="0" borderId="1" xfId="0" applyFont="1" applyBorder="1" applyAlignment="1">
      <alignment horizontal="center" vertical="top"/>
    </xf>
    <xf numFmtId="49" fontId="16" fillId="0" borderId="1" xfId="0" applyNumberFormat="1" applyFont="1" applyBorder="1" applyAlignment="1">
      <alignment horizontal="center" vertical="top"/>
    </xf>
    <xf numFmtId="49" fontId="16" fillId="0" borderId="3" xfId="0" applyNumberFormat="1" applyFont="1" applyBorder="1" applyAlignment="1">
      <alignment horizontal="center" vertical="top"/>
    </xf>
    <xf numFmtId="0" fontId="16" fillId="0" borderId="1" xfId="0" applyNumberFormat="1" applyFont="1" applyFill="1" applyBorder="1" applyAlignment="1">
      <alignment vertical="top" wrapText="1"/>
    </xf>
    <xf numFmtId="164" fontId="16" fillId="0" borderId="1" xfId="0" applyNumberFormat="1" applyFont="1" applyFill="1" applyBorder="1" applyAlignment="1">
      <alignment horizontal="right" vertical="top"/>
    </xf>
    <xf numFmtId="49" fontId="16" fillId="2" borderId="1" xfId="0" applyNumberFormat="1" applyFont="1" applyFill="1" applyBorder="1" applyAlignment="1">
      <alignment horizontal="center" vertical="top"/>
    </xf>
    <xf numFmtId="49" fontId="16" fillId="2" borderId="3" xfId="0" applyNumberFormat="1" applyFont="1" applyFill="1" applyBorder="1" applyAlignment="1">
      <alignment horizontal="center" vertical="top"/>
    </xf>
    <xf numFmtId="164" fontId="16" fillId="2" borderId="1" xfId="0" applyNumberFormat="1" applyFont="1" applyFill="1" applyBorder="1" applyAlignment="1">
      <alignment horizontal="right"/>
    </xf>
    <xf numFmtId="164" fontId="16" fillId="0" borderId="1" xfId="0" applyNumberFormat="1" applyFont="1" applyFill="1" applyBorder="1" applyAlignment="1">
      <alignment horizontal="right"/>
    </xf>
    <xf numFmtId="0" fontId="16" fillId="0" borderId="1" xfId="0" applyNumberFormat="1" applyFont="1" applyFill="1" applyBorder="1" applyAlignment="1" applyProtection="1">
      <alignment vertical="top" wrapText="1"/>
      <protection locked="0"/>
    </xf>
    <xf numFmtId="164" fontId="16" fillId="2" borderId="1" xfId="0" applyNumberFormat="1" applyFont="1" applyFill="1" applyBorder="1" applyAlignment="1">
      <alignment horizontal="right" vertical="top"/>
    </xf>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4"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164" fontId="3" fillId="0" borderId="0" xfId="0"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4"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4" fontId="19" fillId="0" borderId="1" xfId="0" applyNumberFormat="1" applyFont="1" applyFill="1" applyBorder="1" applyAlignment="1"/>
    <xf numFmtId="0" fontId="23" fillId="0" borderId="0" xfId="0" applyFont="1" applyFill="1"/>
    <xf numFmtId="49" fontId="19" fillId="0" borderId="1" xfId="0" applyNumberFormat="1" applyFont="1" applyFill="1" applyBorder="1" applyAlignment="1">
      <alignment horizontal="center"/>
    </xf>
    <xf numFmtId="164" fontId="12" fillId="0" borderId="1" xfId="0" applyNumberFormat="1" applyFont="1" applyFill="1" applyBorder="1" applyAlignment="1">
      <alignment horizontal="right"/>
    </xf>
    <xf numFmtId="164" fontId="24"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4" fontId="3" fillId="0" borderId="0" xfId="0" applyNumberFormat="1" applyFont="1" applyFill="1" applyBorder="1" applyAlignment="1">
      <alignment horizontal="right" vertical="top" wrapText="1"/>
    </xf>
    <xf numFmtId="164" fontId="0" fillId="0" borderId="0" xfId="0" applyNumberFormat="1" applyFont="1" applyFill="1" applyAlignment="1">
      <alignment horizontal="right"/>
    </xf>
    <xf numFmtId="0" fontId="0" fillId="0" borderId="0" xfId="0" applyFont="1"/>
    <xf numFmtId="164"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6" fillId="0" borderId="1" xfId="0" applyNumberFormat="1" applyFont="1" applyFill="1" applyBorder="1" applyAlignment="1">
      <alignment horizontal="center" vertical="top"/>
    </xf>
    <xf numFmtId="49" fontId="16"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6"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0" fillId="0" borderId="0" xfId="0" applyAlignment="1">
      <alignment vertical="top"/>
    </xf>
    <xf numFmtId="165" fontId="0" fillId="0" borderId="0" xfId="0" applyNumberFormat="1" applyFill="1" applyAlignment="1">
      <alignment horizontal="center" vertical="center"/>
    </xf>
    <xf numFmtId="0" fontId="16" fillId="0" borderId="1" xfId="0" applyFont="1" applyFill="1" applyBorder="1" applyAlignment="1">
      <alignment horizontal="center" vertical="top"/>
    </xf>
    <xf numFmtId="0" fontId="16"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1" fillId="0" borderId="0" xfId="2" applyFont="1"/>
    <xf numFmtId="0" fontId="20" fillId="0" borderId="0" xfId="0" applyFont="1" applyFill="1" applyAlignment="1"/>
    <xf numFmtId="0" fontId="21" fillId="0" borderId="0" xfId="0" applyFont="1" applyFill="1"/>
    <xf numFmtId="49" fontId="4" fillId="0" borderId="1" xfId="7" applyNumberFormat="1" applyFont="1" applyFill="1" applyBorder="1" applyAlignment="1">
      <alignment horizontal="center" vertical="center" textRotation="90" wrapText="1"/>
    </xf>
    <xf numFmtId="0" fontId="0" fillId="0" borderId="0" xfId="0" applyFont="1" applyAlignment="1"/>
    <xf numFmtId="0" fontId="0" fillId="2" borderId="0" xfId="0" applyFont="1" applyFill="1"/>
    <xf numFmtId="0" fontId="0" fillId="3" borderId="0" xfId="0" applyFont="1" applyFill="1"/>
    <xf numFmtId="164" fontId="0" fillId="0" borderId="0" xfId="0" applyNumberFormat="1" applyFont="1"/>
    <xf numFmtId="164" fontId="16" fillId="0" borderId="0" xfId="0" applyNumberFormat="1" applyFont="1" applyFill="1" applyBorder="1" applyAlignment="1">
      <alignment horizontal="right" vertical="top"/>
    </xf>
    <xf numFmtId="0" fontId="16" fillId="0" borderId="0" xfId="0" applyFont="1" applyFill="1" applyAlignment="1">
      <alignment vertical="top" wrapText="1"/>
    </xf>
    <xf numFmtId="0" fontId="17" fillId="0" borderId="0" xfId="0" applyFont="1" applyFill="1" applyAlignment="1">
      <alignment horizontal="right"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4" fontId="3" fillId="0" borderId="1" xfId="0" applyNumberFormat="1" applyFont="1" applyFill="1" applyBorder="1" applyAlignment="1">
      <alignment vertical="top" wrapText="1"/>
    </xf>
    <xf numFmtId="164" fontId="0" fillId="0" borderId="1" xfId="0" applyNumberFormat="1" applyFont="1" applyFill="1" applyBorder="1"/>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3" fillId="0" borderId="0" xfId="0" applyFont="1" applyAlignment="1">
      <alignment horizontal="right"/>
    </xf>
    <xf numFmtId="0" fontId="3" fillId="0" borderId="0" xfId="0" applyFont="1"/>
    <xf numFmtId="0" fontId="3" fillId="0" borderId="0" xfId="0" applyFont="1" applyAlignment="1"/>
    <xf numFmtId="0" fontId="3" fillId="0" borderId="0" xfId="0" applyFont="1" applyAlignment="1">
      <alignment horizontal="righ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left" vertical="top" wrapText="1" shrinkToFit="1"/>
    </xf>
    <xf numFmtId="164" fontId="3" fillId="0" borderId="1" xfId="0" applyNumberFormat="1" applyFont="1" applyBorder="1" applyAlignment="1">
      <alignment horizontal="right"/>
    </xf>
    <xf numFmtId="0" fontId="3" fillId="0" borderId="1" xfId="0" applyFont="1" applyBorder="1" applyAlignment="1">
      <alignment vertical="center"/>
    </xf>
    <xf numFmtId="0" fontId="3" fillId="0" borderId="1" xfId="0" applyFont="1" applyBorder="1"/>
    <xf numFmtId="0" fontId="3" fillId="0" borderId="1" xfId="0" applyFont="1" applyBorder="1" applyAlignment="1">
      <alignment horizontal="center" vertical="distributed"/>
    </xf>
    <xf numFmtId="0" fontId="3" fillId="0" borderId="0" xfId="0" applyFont="1" applyAlignment="1">
      <alignment vertical="distributed"/>
    </xf>
    <xf numFmtId="0" fontId="16" fillId="0" borderId="0" xfId="0" applyFont="1" applyAlignment="1"/>
    <xf numFmtId="0" fontId="4" fillId="0" borderId="0" xfId="5" applyFont="1" applyFill="1" applyAlignment="1"/>
    <xf numFmtId="0" fontId="3" fillId="0" borderId="0" xfId="0" applyFont="1" applyAlignment="1">
      <alignment horizontal="center"/>
    </xf>
    <xf numFmtId="0" fontId="3" fillId="0" borderId="4" xfId="0" applyFont="1" applyBorder="1" applyAlignment="1">
      <alignment horizontal="right"/>
    </xf>
    <xf numFmtId="0" fontId="3" fillId="0" borderId="0" xfId="0" applyFont="1" applyAlignment="1">
      <alignment horizontal="right"/>
    </xf>
    <xf numFmtId="0" fontId="3" fillId="0" borderId="0" xfId="0" applyFont="1" applyAlignment="1">
      <alignment horizontal="right" wrapText="1"/>
    </xf>
    <xf numFmtId="49" fontId="16" fillId="0" borderId="1" xfId="0" applyNumberFormat="1" applyFont="1" applyFill="1" applyBorder="1" applyAlignment="1">
      <alignment horizontal="left" vertical="center"/>
    </xf>
    <xf numFmtId="0" fontId="16" fillId="0" borderId="0" xfId="0" applyFont="1" applyAlignment="1">
      <alignment horizontal="right" vertical="top" wrapText="1"/>
    </xf>
    <xf numFmtId="0" fontId="20" fillId="0" borderId="0" xfId="0" applyFont="1" applyFill="1" applyBorder="1" applyAlignment="1">
      <alignment horizontal="center" vertical="top" wrapText="1"/>
    </xf>
    <xf numFmtId="0" fontId="27"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16" fillId="0" borderId="0" xfId="0" applyFont="1" applyFill="1" applyBorder="1" applyAlignment="1">
      <alignment horizontal="right" vertical="top" wrapText="1"/>
    </xf>
    <xf numFmtId="0" fontId="16" fillId="0" borderId="0" xfId="0" applyFont="1" applyFill="1" applyAlignment="1">
      <alignment horizontal="right" vertical="top" wrapText="1"/>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20" fillId="0" borderId="0" xfId="0" applyFont="1" applyFill="1" applyAlignment="1">
      <alignment horizontal="center" vertical="top" wrapText="1"/>
    </xf>
    <xf numFmtId="0" fontId="4" fillId="0" borderId="0" xfId="2" applyFont="1" applyFill="1" applyAlignment="1">
      <alignment horizontal="right" wrapText="1"/>
    </xf>
    <xf numFmtId="0" fontId="3" fillId="0" borderId="0" xfId="0" applyFont="1" applyFill="1" applyAlignment="1"/>
    <xf numFmtId="0" fontId="16" fillId="0" borderId="0" xfId="0" applyFont="1" applyFill="1" applyAlignment="1"/>
    <xf numFmtId="0" fontId="4" fillId="0" borderId="0" xfId="5" applyFont="1" applyFill="1" applyAlignment="1">
      <alignment horizontal="right"/>
    </xf>
  </cellXfs>
  <cellStyles count="10">
    <cellStyle name="Обычный" xfId="0" builtinId="0"/>
    <cellStyle name="Обычный 2" xfId="1"/>
    <cellStyle name="Обычный 2 2" xfId="2"/>
    <cellStyle name="Обычный 3" xfId="3"/>
    <cellStyle name="Обычный 4" xfId="4"/>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90" zoomScaleNormal="100" zoomScaleSheetLayoutView="90" workbookViewId="0">
      <selection activeCell="C4" sqref="C4"/>
    </sheetView>
  </sheetViews>
  <sheetFormatPr defaultColWidth="9.109375" defaultRowHeight="15.6" x14ac:dyDescent="0.3"/>
  <cols>
    <col min="1" max="1" width="5.6640625" style="164" customWidth="1"/>
    <col min="2" max="2" width="30.33203125" style="164" customWidth="1"/>
    <col min="3" max="3" width="35.5546875" style="164" customWidth="1"/>
    <col min="4" max="4" width="12.6640625" style="164" customWidth="1"/>
    <col min="5" max="5" width="11.5546875" style="164" customWidth="1"/>
    <col min="6" max="6" width="11.6640625" style="164" customWidth="1"/>
    <col min="7" max="16384" width="9.109375" style="164"/>
  </cols>
  <sheetData>
    <row r="1" spans="1:6" x14ac:dyDescent="0.3">
      <c r="C1" s="181" t="s">
        <v>140</v>
      </c>
      <c r="D1" s="181"/>
      <c r="E1" s="181"/>
      <c r="F1" s="181"/>
    </row>
    <row r="2" spans="1:6" x14ac:dyDescent="0.3">
      <c r="C2" s="181" t="s">
        <v>141</v>
      </c>
      <c r="D2" s="181"/>
      <c r="E2" s="181"/>
      <c r="F2" s="181"/>
    </row>
    <row r="3" spans="1:6" x14ac:dyDescent="0.3">
      <c r="C3" s="165"/>
      <c r="D3" s="165"/>
      <c r="E3" s="207" t="s">
        <v>393</v>
      </c>
      <c r="F3" s="165"/>
    </row>
    <row r="4" spans="1:6" ht="60" customHeight="1" x14ac:dyDescent="0.3">
      <c r="C4" s="165"/>
      <c r="D4" s="182" t="s">
        <v>383</v>
      </c>
      <c r="E4" s="182"/>
      <c r="F4" s="182"/>
    </row>
    <row r="5" spans="1:6" ht="27" customHeight="1" x14ac:dyDescent="0.3">
      <c r="C5" s="165"/>
      <c r="D5" s="166"/>
      <c r="E5" s="166"/>
      <c r="F5" s="166"/>
    </row>
    <row r="6" spans="1:6" x14ac:dyDescent="0.3">
      <c r="C6" s="181"/>
      <c r="D6" s="181"/>
      <c r="E6" s="181"/>
      <c r="F6" s="181"/>
    </row>
    <row r="7" spans="1:6" ht="12" customHeight="1" x14ac:dyDescent="0.3">
      <c r="C7" s="181"/>
      <c r="D7" s="181"/>
      <c r="E7" s="181"/>
      <c r="F7" s="181"/>
    </row>
    <row r="8" spans="1:6" x14ac:dyDescent="0.3">
      <c r="B8" s="179" t="s">
        <v>142</v>
      </c>
      <c r="C8" s="179"/>
      <c r="D8" s="179"/>
      <c r="E8" s="179"/>
      <c r="F8" s="163"/>
    </row>
    <row r="9" spans="1:6" x14ac:dyDescent="0.3">
      <c r="A9" s="179" t="s">
        <v>331</v>
      </c>
      <c r="B9" s="179"/>
      <c r="C9" s="179"/>
      <c r="D9" s="179"/>
      <c r="E9" s="179"/>
      <c r="F9" s="179"/>
    </row>
    <row r="10" spans="1:6" x14ac:dyDescent="0.3">
      <c r="C10" s="163"/>
      <c r="D10" s="163"/>
      <c r="E10" s="163"/>
      <c r="F10" s="163"/>
    </row>
    <row r="11" spans="1:6" x14ac:dyDescent="0.3">
      <c r="E11" s="180" t="s">
        <v>143</v>
      </c>
      <c r="F11" s="180"/>
    </row>
    <row r="12" spans="1:6" ht="40.950000000000003" customHeight="1" x14ac:dyDescent="0.3">
      <c r="A12" s="167" t="s">
        <v>144</v>
      </c>
      <c r="B12" s="168" t="s">
        <v>145</v>
      </c>
      <c r="C12" s="167" t="s">
        <v>146</v>
      </c>
      <c r="D12" s="13" t="s">
        <v>288</v>
      </c>
      <c r="E12" s="13" t="s">
        <v>312</v>
      </c>
      <c r="F12" s="13" t="s">
        <v>332</v>
      </c>
    </row>
    <row r="13" spans="1:6" x14ac:dyDescent="0.3">
      <c r="A13" s="169">
        <v>1</v>
      </c>
      <c r="B13" s="169">
        <v>2</v>
      </c>
      <c r="C13" s="169">
        <v>3</v>
      </c>
      <c r="D13" s="169">
        <v>4</v>
      </c>
      <c r="E13" s="169">
        <v>5</v>
      </c>
      <c r="F13" s="169">
        <v>6</v>
      </c>
    </row>
    <row r="14" spans="1:6" ht="41.25" customHeight="1" x14ac:dyDescent="0.3">
      <c r="A14" s="169">
        <v>1</v>
      </c>
      <c r="B14" s="170" t="s">
        <v>147</v>
      </c>
      <c r="C14" s="171" t="s">
        <v>148</v>
      </c>
      <c r="D14" s="172">
        <f>D15+D19</f>
        <v>473.90000000000055</v>
      </c>
      <c r="E14" s="172">
        <f>E15+E19</f>
        <v>0</v>
      </c>
      <c r="F14" s="172">
        <f>F15+F19</f>
        <v>0</v>
      </c>
    </row>
    <row r="15" spans="1:6" ht="31.2" x14ac:dyDescent="0.3">
      <c r="A15" s="169">
        <v>2</v>
      </c>
      <c r="B15" s="173" t="s">
        <v>149</v>
      </c>
      <c r="C15" s="171" t="s">
        <v>150</v>
      </c>
      <c r="D15" s="172">
        <f t="shared" ref="D15:F17" si="0">D16</f>
        <v>-6627.4</v>
      </c>
      <c r="E15" s="172">
        <f t="shared" si="0"/>
        <v>-6108.1</v>
      </c>
      <c r="F15" s="172">
        <f t="shared" si="0"/>
        <v>-6114.4000000000005</v>
      </c>
    </row>
    <row r="16" spans="1:6" ht="31.2" x14ac:dyDescent="0.3">
      <c r="A16" s="169">
        <v>3</v>
      </c>
      <c r="B16" s="173" t="s">
        <v>151</v>
      </c>
      <c r="C16" s="171" t="s">
        <v>152</v>
      </c>
      <c r="D16" s="172">
        <f t="shared" si="0"/>
        <v>-6627.4</v>
      </c>
      <c r="E16" s="172">
        <f t="shared" si="0"/>
        <v>-6108.1</v>
      </c>
      <c r="F16" s="172">
        <f t="shared" si="0"/>
        <v>-6114.4000000000005</v>
      </c>
    </row>
    <row r="17" spans="1:6" ht="31.2" x14ac:dyDescent="0.3">
      <c r="A17" s="169">
        <v>4</v>
      </c>
      <c r="B17" s="173" t="s">
        <v>153</v>
      </c>
      <c r="C17" s="171" t="s">
        <v>154</v>
      </c>
      <c r="D17" s="172">
        <f t="shared" si="0"/>
        <v>-6627.4</v>
      </c>
      <c r="E17" s="172">
        <f t="shared" si="0"/>
        <v>-6108.1</v>
      </c>
      <c r="F17" s="172">
        <f t="shared" si="0"/>
        <v>-6114.4000000000005</v>
      </c>
    </row>
    <row r="18" spans="1:6" ht="31.95" customHeight="1" x14ac:dyDescent="0.3">
      <c r="A18" s="169">
        <v>5</v>
      </c>
      <c r="B18" s="173" t="s">
        <v>155</v>
      </c>
      <c r="C18" s="171" t="s">
        <v>278</v>
      </c>
      <c r="D18" s="172">
        <f>-'2-доходы'!K48</f>
        <v>-6627.4</v>
      </c>
      <c r="E18" s="172">
        <f>-'2-доходы'!L48</f>
        <v>-6108.1</v>
      </c>
      <c r="F18" s="172">
        <f>-'2-доходы'!M48</f>
        <v>-6114.4000000000005</v>
      </c>
    </row>
    <row r="19" spans="1:6" ht="31.2" x14ac:dyDescent="0.3">
      <c r="A19" s="169">
        <v>6</v>
      </c>
      <c r="B19" s="173" t="s">
        <v>156</v>
      </c>
      <c r="C19" s="171" t="s">
        <v>157</v>
      </c>
      <c r="D19" s="172">
        <f>D20</f>
        <v>7101.3</v>
      </c>
      <c r="E19" s="172">
        <f t="shared" ref="E19:F21" si="1">E20</f>
        <v>6108.0999999999995</v>
      </c>
      <c r="F19" s="172">
        <f t="shared" si="1"/>
        <v>6114.4</v>
      </c>
    </row>
    <row r="20" spans="1:6" ht="31.2" x14ac:dyDescent="0.3">
      <c r="A20" s="169">
        <v>7</v>
      </c>
      <c r="B20" s="173" t="s">
        <v>158</v>
      </c>
      <c r="C20" s="171" t="s">
        <v>159</v>
      </c>
      <c r="D20" s="172">
        <f>D21</f>
        <v>7101.3</v>
      </c>
      <c r="E20" s="172">
        <f t="shared" si="1"/>
        <v>6108.0999999999995</v>
      </c>
      <c r="F20" s="172">
        <f t="shared" si="1"/>
        <v>6114.4</v>
      </c>
    </row>
    <row r="21" spans="1:6" ht="41.25" customHeight="1" x14ac:dyDescent="0.3">
      <c r="A21" s="169">
        <v>8</v>
      </c>
      <c r="B21" s="173" t="s">
        <v>160</v>
      </c>
      <c r="C21" s="171" t="s">
        <v>161</v>
      </c>
      <c r="D21" s="172">
        <f>D22</f>
        <v>7101.3</v>
      </c>
      <c r="E21" s="172">
        <f t="shared" si="1"/>
        <v>6108.0999999999995</v>
      </c>
      <c r="F21" s="172">
        <f t="shared" si="1"/>
        <v>6114.4</v>
      </c>
    </row>
    <row r="22" spans="1:6" ht="32.4" customHeight="1" x14ac:dyDescent="0.3">
      <c r="A22" s="169">
        <v>9</v>
      </c>
      <c r="B22" s="173" t="s">
        <v>162</v>
      </c>
      <c r="C22" s="171" t="s">
        <v>286</v>
      </c>
      <c r="D22" s="172">
        <f>'4- ведомственная'!G11</f>
        <v>7101.3</v>
      </c>
      <c r="E22" s="172">
        <f>'4- ведомственная'!H11</f>
        <v>6108.0999999999995</v>
      </c>
      <c r="F22" s="172">
        <f>'4- ведомственная'!I11</f>
        <v>6114.4</v>
      </c>
    </row>
    <row r="23" spans="1:6" x14ac:dyDescent="0.3">
      <c r="A23" s="169"/>
      <c r="B23" s="174"/>
      <c r="C23" s="175" t="s">
        <v>163</v>
      </c>
      <c r="D23" s="172">
        <f>D14</f>
        <v>473.90000000000055</v>
      </c>
      <c r="E23" s="172">
        <f>E14</f>
        <v>0</v>
      </c>
      <c r="F23" s="172">
        <f>F14</f>
        <v>0</v>
      </c>
    </row>
    <row r="24" spans="1:6" x14ac:dyDescent="0.3">
      <c r="C24" s="176"/>
    </row>
    <row r="25" spans="1:6" x14ac:dyDescent="0.3">
      <c r="C25" s="176"/>
    </row>
    <row r="26" spans="1:6" x14ac:dyDescent="0.3">
      <c r="C26" s="176"/>
    </row>
  </sheetData>
  <mergeCells count="8">
    <mergeCell ref="B8:E8"/>
    <mergeCell ref="A9:F9"/>
    <mergeCell ref="E11:F11"/>
    <mergeCell ref="C1:F1"/>
    <mergeCell ref="C2:F2"/>
    <mergeCell ref="D4:F4"/>
    <mergeCell ref="C6:F6"/>
    <mergeCell ref="C7:F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selection activeCell="J9" sqref="J9:J10"/>
    </sheetView>
  </sheetViews>
  <sheetFormatPr defaultColWidth="9.109375" defaultRowHeight="13.2" outlineLevelRow="1" x14ac:dyDescent="0.25"/>
  <cols>
    <col min="1" max="1" width="4" style="108" customWidth="1"/>
    <col min="2" max="2" width="6" style="108" customWidth="1"/>
    <col min="3" max="3" width="2.33203125" style="108" customWidth="1"/>
    <col min="4" max="5" width="3.33203125" style="108" bestFit="1" customWidth="1"/>
    <col min="6" max="6" width="4" style="108" bestFit="1" customWidth="1"/>
    <col min="7" max="7" width="3.33203125" style="108" bestFit="1" customWidth="1"/>
    <col min="8" max="8" width="5" style="108" bestFit="1" customWidth="1"/>
    <col min="9" max="9" width="6.88671875" style="108" customWidth="1"/>
    <col min="10" max="10" width="58" style="17" customWidth="1"/>
    <col min="11" max="11" width="12.33203125" style="146" customWidth="1"/>
    <col min="12" max="12" width="12.109375" style="108" customWidth="1"/>
    <col min="13" max="13" width="11.44140625" style="108" customWidth="1"/>
    <col min="14" max="16384" width="9.109375" style="108"/>
  </cols>
  <sheetData>
    <row r="1" spans="1:13" ht="18" customHeight="1" x14ac:dyDescent="0.3">
      <c r="A1" s="181"/>
      <c r="B1" s="181"/>
      <c r="C1" s="181"/>
      <c r="D1" s="181"/>
      <c r="E1" s="181"/>
      <c r="F1" s="181"/>
      <c r="G1" s="181"/>
      <c r="H1" s="143"/>
      <c r="I1" s="143"/>
      <c r="J1" s="196" t="s">
        <v>327</v>
      </c>
      <c r="K1" s="196"/>
      <c r="L1" s="196"/>
      <c r="M1" s="196"/>
    </row>
    <row r="2" spans="1:13" ht="17.25" customHeight="1" x14ac:dyDescent="0.3">
      <c r="A2" s="181"/>
      <c r="B2" s="181"/>
      <c r="C2" s="181"/>
      <c r="D2" s="181"/>
      <c r="E2" s="181"/>
      <c r="F2" s="181"/>
      <c r="G2" s="181"/>
      <c r="J2" s="197" t="s">
        <v>164</v>
      </c>
      <c r="K2" s="197"/>
      <c r="L2" s="197"/>
      <c r="M2" s="197"/>
    </row>
    <row r="3" spans="1:13" ht="17.25" customHeight="1" x14ac:dyDescent="0.3">
      <c r="A3" s="181"/>
      <c r="B3" s="181"/>
      <c r="C3" s="181"/>
      <c r="D3" s="181"/>
      <c r="E3" s="181"/>
      <c r="F3" s="181"/>
      <c r="G3" s="181"/>
      <c r="J3" s="177"/>
      <c r="K3" s="177"/>
      <c r="L3" s="208" t="s">
        <v>393</v>
      </c>
      <c r="M3" s="177"/>
    </row>
    <row r="4" spans="1:13" ht="17.25" customHeight="1" x14ac:dyDescent="0.25">
      <c r="I4" s="57"/>
      <c r="J4" s="148"/>
      <c r="K4" s="184" t="s">
        <v>382</v>
      </c>
      <c r="L4" s="184"/>
      <c r="M4" s="184"/>
    </row>
    <row r="5" spans="1:13" ht="24" customHeight="1" x14ac:dyDescent="0.25">
      <c r="I5" s="57"/>
      <c r="J5" s="148"/>
      <c r="K5" s="184"/>
      <c r="L5" s="184"/>
      <c r="M5" s="184"/>
    </row>
    <row r="6" spans="1:13" ht="17.25" customHeight="1" x14ac:dyDescent="0.25">
      <c r="I6" s="58"/>
      <c r="J6" s="149"/>
      <c r="K6" s="58"/>
    </row>
    <row r="7" spans="1:13" ht="25.5" customHeight="1" x14ac:dyDescent="0.25">
      <c r="B7" s="185" t="s">
        <v>333</v>
      </c>
      <c r="C7" s="185"/>
      <c r="D7" s="185"/>
      <c r="E7" s="185"/>
      <c r="F7" s="185"/>
      <c r="G7" s="185"/>
      <c r="H7" s="185"/>
      <c r="I7" s="185"/>
      <c r="J7" s="185"/>
      <c r="K7" s="185"/>
      <c r="L7" s="185"/>
    </row>
    <row r="8" spans="1:13" ht="12" customHeight="1" x14ac:dyDescent="0.25">
      <c r="J8" s="186"/>
      <c r="K8" s="186"/>
      <c r="L8" s="187" t="s">
        <v>143</v>
      </c>
      <c r="M8" s="187"/>
    </row>
    <row r="9" spans="1:13" ht="16.5" customHeight="1" x14ac:dyDescent="0.25">
      <c r="A9" s="188" t="s">
        <v>18</v>
      </c>
      <c r="B9" s="190" t="s">
        <v>165</v>
      </c>
      <c r="C9" s="191"/>
      <c r="D9" s="191"/>
      <c r="E9" s="191"/>
      <c r="F9" s="191"/>
      <c r="G9" s="191"/>
      <c r="H9" s="191"/>
      <c r="I9" s="191"/>
      <c r="J9" s="192" t="s">
        <v>232</v>
      </c>
      <c r="K9" s="194" t="s">
        <v>289</v>
      </c>
      <c r="L9" s="194" t="s">
        <v>313</v>
      </c>
      <c r="M9" s="194" t="s">
        <v>334</v>
      </c>
    </row>
    <row r="10" spans="1:13" ht="140.25" customHeight="1" x14ac:dyDescent="0.25">
      <c r="A10" s="189"/>
      <c r="B10" s="142" t="s">
        <v>166</v>
      </c>
      <c r="C10" s="142" t="s">
        <v>167</v>
      </c>
      <c r="D10" s="142" t="s">
        <v>168</v>
      </c>
      <c r="E10" s="142" t="s">
        <v>169</v>
      </c>
      <c r="F10" s="142" t="s">
        <v>170</v>
      </c>
      <c r="G10" s="142" t="s">
        <v>171</v>
      </c>
      <c r="H10" s="104" t="s">
        <v>233</v>
      </c>
      <c r="I10" s="104" t="s">
        <v>234</v>
      </c>
      <c r="J10" s="193"/>
      <c r="K10" s="195"/>
      <c r="L10" s="195"/>
      <c r="M10" s="195"/>
    </row>
    <row r="11" spans="1:13" x14ac:dyDescent="0.25">
      <c r="A11" s="59"/>
      <c r="B11" s="60">
        <v>1</v>
      </c>
      <c r="C11" s="60">
        <v>2</v>
      </c>
      <c r="D11" s="60">
        <v>3</v>
      </c>
      <c r="E11" s="60">
        <v>4</v>
      </c>
      <c r="F11" s="60">
        <v>5</v>
      </c>
      <c r="G11" s="60">
        <v>6</v>
      </c>
      <c r="H11" s="60">
        <v>7</v>
      </c>
      <c r="I11" s="60">
        <v>8</v>
      </c>
      <c r="J11" s="150">
        <v>11</v>
      </c>
      <c r="K11" s="61">
        <v>12</v>
      </c>
      <c r="L11" s="61">
        <v>13</v>
      </c>
      <c r="M11" s="61">
        <v>14</v>
      </c>
    </row>
    <row r="12" spans="1:13" ht="13.8" x14ac:dyDescent="0.25">
      <c r="A12" s="62">
        <v>1</v>
      </c>
      <c r="B12" s="63" t="s">
        <v>172</v>
      </c>
      <c r="C12" s="63" t="s">
        <v>21</v>
      </c>
      <c r="D12" s="63" t="s">
        <v>103</v>
      </c>
      <c r="E12" s="63" t="s">
        <v>103</v>
      </c>
      <c r="F12" s="63" t="s">
        <v>172</v>
      </c>
      <c r="G12" s="63" t="s">
        <v>103</v>
      </c>
      <c r="H12" s="63" t="s">
        <v>173</v>
      </c>
      <c r="I12" s="64" t="s">
        <v>172</v>
      </c>
      <c r="J12" s="71" t="s">
        <v>174</v>
      </c>
      <c r="K12" s="66">
        <f>K13+K16+K26</f>
        <v>118.7</v>
      </c>
      <c r="L12" s="66">
        <f t="shared" ref="L12:M12" si="0">L13+L16+L26</f>
        <v>115.99999999999999</v>
      </c>
      <c r="M12" s="66">
        <f t="shared" si="0"/>
        <v>122.2</v>
      </c>
    </row>
    <row r="13" spans="1:13" ht="13.8" x14ac:dyDescent="0.25">
      <c r="A13" s="62">
        <v>2</v>
      </c>
      <c r="B13" s="63" t="s">
        <v>175</v>
      </c>
      <c r="C13" s="63" t="s">
        <v>21</v>
      </c>
      <c r="D13" s="63" t="s">
        <v>104</v>
      </c>
      <c r="E13" s="63" t="s">
        <v>103</v>
      </c>
      <c r="F13" s="63" t="s">
        <v>172</v>
      </c>
      <c r="G13" s="63" t="s">
        <v>103</v>
      </c>
      <c r="H13" s="63" t="s">
        <v>173</v>
      </c>
      <c r="I13" s="64" t="s">
        <v>172</v>
      </c>
      <c r="J13" s="71" t="s">
        <v>176</v>
      </c>
      <c r="K13" s="66">
        <f t="shared" ref="K13:M14" si="1">K14</f>
        <v>23.6</v>
      </c>
      <c r="L13" s="66">
        <f t="shared" si="1"/>
        <v>24.7</v>
      </c>
      <c r="M13" s="66">
        <f t="shared" si="1"/>
        <v>25.7</v>
      </c>
    </row>
    <row r="14" spans="1:13" ht="13.8" x14ac:dyDescent="0.25">
      <c r="A14" s="62">
        <v>3</v>
      </c>
      <c r="B14" s="63" t="s">
        <v>175</v>
      </c>
      <c r="C14" s="63" t="s">
        <v>21</v>
      </c>
      <c r="D14" s="63" t="s">
        <v>104</v>
      </c>
      <c r="E14" s="63" t="s">
        <v>105</v>
      </c>
      <c r="F14" s="63" t="s">
        <v>172</v>
      </c>
      <c r="G14" s="63" t="s">
        <v>104</v>
      </c>
      <c r="H14" s="63" t="s">
        <v>173</v>
      </c>
      <c r="I14" s="64" t="s">
        <v>177</v>
      </c>
      <c r="J14" s="65" t="s">
        <v>178</v>
      </c>
      <c r="K14" s="66">
        <f t="shared" si="1"/>
        <v>23.6</v>
      </c>
      <c r="L14" s="66">
        <f t="shared" si="1"/>
        <v>24.7</v>
      </c>
      <c r="M14" s="66">
        <f t="shared" si="1"/>
        <v>25.7</v>
      </c>
    </row>
    <row r="15" spans="1:13" ht="76.2" customHeight="1" x14ac:dyDescent="0.25">
      <c r="A15" s="62">
        <v>4</v>
      </c>
      <c r="B15" s="63" t="s">
        <v>175</v>
      </c>
      <c r="C15" s="63" t="s">
        <v>21</v>
      </c>
      <c r="D15" s="63" t="s">
        <v>104</v>
      </c>
      <c r="E15" s="63" t="s">
        <v>105</v>
      </c>
      <c r="F15" s="63" t="s">
        <v>179</v>
      </c>
      <c r="G15" s="63" t="s">
        <v>104</v>
      </c>
      <c r="H15" s="63" t="s">
        <v>173</v>
      </c>
      <c r="I15" s="64" t="s">
        <v>177</v>
      </c>
      <c r="J15" s="65" t="s">
        <v>366</v>
      </c>
      <c r="K15" s="66">
        <v>23.6</v>
      </c>
      <c r="L15" s="66">
        <v>24.7</v>
      </c>
      <c r="M15" s="66">
        <v>25.7</v>
      </c>
    </row>
    <row r="16" spans="1:13" s="17" customFormat="1" ht="41.4" x14ac:dyDescent="0.25">
      <c r="A16" s="130">
        <v>5</v>
      </c>
      <c r="B16" s="121" t="s">
        <v>172</v>
      </c>
      <c r="C16" s="121" t="s">
        <v>21</v>
      </c>
      <c r="D16" s="121" t="s">
        <v>106</v>
      </c>
      <c r="E16" s="121" t="s">
        <v>103</v>
      </c>
      <c r="F16" s="121" t="s">
        <v>172</v>
      </c>
      <c r="G16" s="121" t="s">
        <v>103</v>
      </c>
      <c r="H16" s="121" t="s">
        <v>173</v>
      </c>
      <c r="I16" s="122" t="s">
        <v>172</v>
      </c>
      <c r="J16" s="131" t="s">
        <v>365</v>
      </c>
      <c r="K16" s="66">
        <f>K17</f>
        <v>94.8</v>
      </c>
      <c r="L16" s="66">
        <f>L17</f>
        <v>88.699999999999989</v>
      </c>
      <c r="M16" s="66">
        <f>M17</f>
        <v>93.9</v>
      </c>
    </row>
    <row r="17" spans="1:13" s="17" customFormat="1" ht="27.6" x14ac:dyDescent="0.25">
      <c r="A17" s="130">
        <v>6</v>
      </c>
      <c r="B17" s="121" t="s">
        <v>172</v>
      </c>
      <c r="C17" s="121" t="s">
        <v>21</v>
      </c>
      <c r="D17" s="121" t="s">
        <v>106</v>
      </c>
      <c r="E17" s="121" t="s">
        <v>105</v>
      </c>
      <c r="F17" s="121" t="s">
        <v>172</v>
      </c>
      <c r="G17" s="121" t="s">
        <v>104</v>
      </c>
      <c r="H17" s="121" t="s">
        <v>173</v>
      </c>
      <c r="I17" s="122" t="s">
        <v>177</v>
      </c>
      <c r="J17" s="131" t="s">
        <v>319</v>
      </c>
      <c r="K17" s="66">
        <f>K18+K20+K22+K24</f>
        <v>94.8</v>
      </c>
      <c r="L17" s="66">
        <f t="shared" ref="L17:M17" si="2">L18+L20+L22+L24</f>
        <v>88.699999999999989</v>
      </c>
      <c r="M17" s="66">
        <f t="shared" si="2"/>
        <v>93.9</v>
      </c>
    </row>
    <row r="18" spans="1:13" s="17" customFormat="1" ht="75.599999999999994" customHeight="1" x14ac:dyDescent="0.25">
      <c r="A18" s="130">
        <v>7</v>
      </c>
      <c r="B18" s="121" t="s">
        <v>175</v>
      </c>
      <c r="C18" s="121" t="s">
        <v>21</v>
      </c>
      <c r="D18" s="121" t="s">
        <v>106</v>
      </c>
      <c r="E18" s="121" t="s">
        <v>105</v>
      </c>
      <c r="F18" s="121" t="s">
        <v>320</v>
      </c>
      <c r="G18" s="121" t="s">
        <v>104</v>
      </c>
      <c r="H18" s="121" t="s">
        <v>173</v>
      </c>
      <c r="I18" s="122" t="s">
        <v>177</v>
      </c>
      <c r="J18" s="131" t="s">
        <v>364</v>
      </c>
      <c r="K18" s="66">
        <f>K19</f>
        <v>49</v>
      </c>
      <c r="L18" s="66">
        <f t="shared" ref="L18:M18" si="3">L19</f>
        <v>42.3</v>
      </c>
      <c r="M18" s="66">
        <f t="shared" si="3"/>
        <v>44.9</v>
      </c>
    </row>
    <row r="19" spans="1:13" s="17" customFormat="1" ht="114" customHeight="1" x14ac:dyDescent="0.25">
      <c r="A19" s="130">
        <v>8</v>
      </c>
      <c r="B19" s="121" t="s">
        <v>175</v>
      </c>
      <c r="C19" s="121" t="s">
        <v>21</v>
      </c>
      <c r="D19" s="121" t="s">
        <v>106</v>
      </c>
      <c r="E19" s="121" t="s">
        <v>105</v>
      </c>
      <c r="F19" s="121" t="s">
        <v>321</v>
      </c>
      <c r="G19" s="121" t="s">
        <v>104</v>
      </c>
      <c r="H19" s="121" t="s">
        <v>173</v>
      </c>
      <c r="I19" s="122" t="s">
        <v>177</v>
      </c>
      <c r="J19" s="131" t="s">
        <v>363</v>
      </c>
      <c r="K19" s="66">
        <v>49</v>
      </c>
      <c r="L19" s="66">
        <v>42.3</v>
      </c>
      <c r="M19" s="66">
        <v>44.9</v>
      </c>
    </row>
    <row r="20" spans="1:13" s="17" customFormat="1" ht="92.25" customHeight="1" x14ac:dyDescent="0.25">
      <c r="A20" s="130">
        <v>9</v>
      </c>
      <c r="B20" s="121" t="s">
        <v>175</v>
      </c>
      <c r="C20" s="121" t="s">
        <v>21</v>
      </c>
      <c r="D20" s="121" t="s">
        <v>106</v>
      </c>
      <c r="E20" s="121" t="s">
        <v>105</v>
      </c>
      <c r="F20" s="121" t="s">
        <v>8</v>
      </c>
      <c r="G20" s="121" t="s">
        <v>104</v>
      </c>
      <c r="H20" s="121" t="s">
        <v>173</v>
      </c>
      <c r="I20" s="122" t="s">
        <v>177</v>
      </c>
      <c r="J20" s="131" t="s">
        <v>362</v>
      </c>
      <c r="K20" s="66">
        <f>K21</f>
        <v>0.3</v>
      </c>
      <c r="L20" s="66">
        <f t="shared" ref="L20:M20" si="4">L21</f>
        <v>0.3</v>
      </c>
      <c r="M20" s="66">
        <f t="shared" si="4"/>
        <v>0.3</v>
      </c>
    </row>
    <row r="21" spans="1:13" s="17" customFormat="1" ht="129" customHeight="1" x14ac:dyDescent="0.25">
      <c r="A21" s="130">
        <v>10</v>
      </c>
      <c r="B21" s="121" t="s">
        <v>175</v>
      </c>
      <c r="C21" s="121" t="s">
        <v>21</v>
      </c>
      <c r="D21" s="121" t="s">
        <v>106</v>
      </c>
      <c r="E21" s="121" t="s">
        <v>105</v>
      </c>
      <c r="F21" s="121" t="s">
        <v>322</v>
      </c>
      <c r="G21" s="121" t="s">
        <v>104</v>
      </c>
      <c r="H21" s="121" t="s">
        <v>173</v>
      </c>
      <c r="I21" s="122" t="s">
        <v>177</v>
      </c>
      <c r="J21" s="131" t="s">
        <v>361</v>
      </c>
      <c r="K21" s="66">
        <v>0.3</v>
      </c>
      <c r="L21" s="66">
        <v>0.3</v>
      </c>
      <c r="M21" s="66">
        <v>0.3</v>
      </c>
    </row>
    <row r="22" spans="1:13" s="17" customFormat="1" ht="69" x14ac:dyDescent="0.25">
      <c r="A22" s="130">
        <v>11</v>
      </c>
      <c r="B22" s="121" t="s">
        <v>175</v>
      </c>
      <c r="C22" s="121" t="s">
        <v>21</v>
      </c>
      <c r="D22" s="121" t="s">
        <v>106</v>
      </c>
      <c r="E22" s="121" t="s">
        <v>105</v>
      </c>
      <c r="F22" s="121" t="s">
        <v>323</v>
      </c>
      <c r="G22" s="121" t="s">
        <v>104</v>
      </c>
      <c r="H22" s="121" t="s">
        <v>173</v>
      </c>
      <c r="I22" s="122" t="s">
        <v>177</v>
      </c>
      <c r="J22" s="131" t="s">
        <v>360</v>
      </c>
      <c r="K22" s="66">
        <f t="shared" ref="K22:M22" si="5">K23</f>
        <v>51</v>
      </c>
      <c r="L22" s="66">
        <f t="shared" si="5"/>
        <v>51.6</v>
      </c>
      <c r="M22" s="66">
        <f t="shared" si="5"/>
        <v>54.2</v>
      </c>
    </row>
    <row r="23" spans="1:13" s="17" customFormat="1" ht="126.75" customHeight="1" x14ac:dyDescent="0.25">
      <c r="A23" s="130">
        <v>12</v>
      </c>
      <c r="B23" s="121" t="s">
        <v>175</v>
      </c>
      <c r="C23" s="121" t="s">
        <v>21</v>
      </c>
      <c r="D23" s="121" t="s">
        <v>106</v>
      </c>
      <c r="E23" s="121" t="s">
        <v>105</v>
      </c>
      <c r="F23" s="121" t="s">
        <v>324</v>
      </c>
      <c r="G23" s="121" t="s">
        <v>104</v>
      </c>
      <c r="H23" s="121" t="s">
        <v>173</v>
      </c>
      <c r="I23" s="122" t="s">
        <v>177</v>
      </c>
      <c r="J23" s="131" t="s">
        <v>359</v>
      </c>
      <c r="K23" s="66">
        <v>51</v>
      </c>
      <c r="L23" s="66">
        <v>51.6</v>
      </c>
      <c r="M23" s="66">
        <v>54.2</v>
      </c>
    </row>
    <row r="24" spans="1:13" s="17" customFormat="1" ht="45" customHeight="1" x14ac:dyDescent="0.25">
      <c r="A24" s="130">
        <v>13</v>
      </c>
      <c r="B24" s="121" t="s">
        <v>175</v>
      </c>
      <c r="C24" s="121" t="s">
        <v>21</v>
      </c>
      <c r="D24" s="121" t="s">
        <v>106</v>
      </c>
      <c r="E24" s="121" t="s">
        <v>105</v>
      </c>
      <c r="F24" s="121" t="s">
        <v>325</v>
      </c>
      <c r="G24" s="121" t="s">
        <v>104</v>
      </c>
      <c r="H24" s="121" t="s">
        <v>173</v>
      </c>
      <c r="I24" s="122" t="s">
        <v>177</v>
      </c>
      <c r="J24" s="131" t="s">
        <v>359</v>
      </c>
      <c r="K24" s="66">
        <f>K25</f>
        <v>-5.5</v>
      </c>
      <c r="L24" s="66">
        <f t="shared" ref="L24:M24" si="6">L25</f>
        <v>-5.5</v>
      </c>
      <c r="M24" s="66">
        <f t="shared" si="6"/>
        <v>-5.5</v>
      </c>
    </row>
    <row r="25" spans="1:13" s="17" customFormat="1" ht="110.4" x14ac:dyDescent="0.25">
      <c r="A25" s="130">
        <v>14</v>
      </c>
      <c r="B25" s="121" t="s">
        <v>175</v>
      </c>
      <c r="C25" s="121" t="s">
        <v>21</v>
      </c>
      <c r="D25" s="121" t="s">
        <v>106</v>
      </c>
      <c r="E25" s="121" t="s">
        <v>105</v>
      </c>
      <c r="F25" s="121" t="s">
        <v>326</v>
      </c>
      <c r="G25" s="121" t="s">
        <v>104</v>
      </c>
      <c r="H25" s="121" t="s">
        <v>173</v>
      </c>
      <c r="I25" s="122" t="s">
        <v>177</v>
      </c>
      <c r="J25" s="131" t="s">
        <v>358</v>
      </c>
      <c r="K25" s="66">
        <v>-5.5</v>
      </c>
      <c r="L25" s="66">
        <v>-5.5</v>
      </c>
      <c r="M25" s="66">
        <v>-5.5</v>
      </c>
    </row>
    <row r="26" spans="1:13" ht="13.8" x14ac:dyDescent="0.25">
      <c r="A26" s="62">
        <v>15</v>
      </c>
      <c r="B26" s="63" t="s">
        <v>175</v>
      </c>
      <c r="C26" s="63" t="s">
        <v>21</v>
      </c>
      <c r="D26" s="63" t="s">
        <v>180</v>
      </c>
      <c r="E26" s="63" t="s">
        <v>103</v>
      </c>
      <c r="F26" s="63" t="s">
        <v>172</v>
      </c>
      <c r="G26" s="63" t="s">
        <v>103</v>
      </c>
      <c r="H26" s="63" t="s">
        <v>173</v>
      </c>
      <c r="I26" s="64" t="s">
        <v>177</v>
      </c>
      <c r="J26" s="65" t="s">
        <v>181</v>
      </c>
      <c r="K26" s="66">
        <f>K27+K29</f>
        <v>0.3</v>
      </c>
      <c r="L26" s="66">
        <f t="shared" ref="L26:M26" si="7">L27+L29</f>
        <v>2.6</v>
      </c>
      <c r="M26" s="66">
        <f t="shared" si="7"/>
        <v>2.6</v>
      </c>
    </row>
    <row r="27" spans="1:13" ht="13.8" hidden="1" outlineLevel="1" x14ac:dyDescent="0.25">
      <c r="A27" s="62">
        <v>12</v>
      </c>
      <c r="B27" s="63" t="s">
        <v>175</v>
      </c>
      <c r="C27" s="63" t="s">
        <v>21</v>
      </c>
      <c r="D27" s="63" t="s">
        <v>180</v>
      </c>
      <c r="E27" s="63" t="s">
        <v>104</v>
      </c>
      <c r="F27" s="63" t="s">
        <v>172</v>
      </c>
      <c r="G27" s="63" t="s">
        <v>103</v>
      </c>
      <c r="H27" s="63" t="s">
        <v>173</v>
      </c>
      <c r="I27" s="64" t="s">
        <v>177</v>
      </c>
      <c r="J27" s="65" t="s">
        <v>182</v>
      </c>
      <c r="K27" s="66">
        <f>K28</f>
        <v>0</v>
      </c>
      <c r="L27" s="66">
        <f t="shared" ref="L27:M27" si="8">L28</f>
        <v>0</v>
      </c>
      <c r="M27" s="66">
        <f t="shared" si="8"/>
        <v>0</v>
      </c>
    </row>
    <row r="28" spans="1:13" ht="41.4" hidden="1" outlineLevel="1" x14ac:dyDescent="0.25">
      <c r="A28" s="62">
        <v>13</v>
      </c>
      <c r="B28" s="63" t="s">
        <v>175</v>
      </c>
      <c r="C28" s="63" t="s">
        <v>21</v>
      </c>
      <c r="D28" s="63" t="s">
        <v>180</v>
      </c>
      <c r="E28" s="63" t="s">
        <v>104</v>
      </c>
      <c r="F28" s="63" t="s">
        <v>183</v>
      </c>
      <c r="G28" s="63" t="s">
        <v>65</v>
      </c>
      <c r="H28" s="63" t="s">
        <v>173</v>
      </c>
      <c r="I28" s="64" t="s">
        <v>177</v>
      </c>
      <c r="J28" s="65" t="s">
        <v>368</v>
      </c>
      <c r="K28" s="66">
        <v>0</v>
      </c>
      <c r="L28" s="66">
        <v>0</v>
      </c>
      <c r="M28" s="66">
        <v>0</v>
      </c>
    </row>
    <row r="29" spans="1:13" ht="13.8" collapsed="1" x14ac:dyDescent="0.25">
      <c r="A29" s="62">
        <v>16</v>
      </c>
      <c r="B29" s="63" t="s">
        <v>175</v>
      </c>
      <c r="C29" s="63" t="s">
        <v>21</v>
      </c>
      <c r="D29" s="63" t="s">
        <v>180</v>
      </c>
      <c r="E29" s="63" t="s">
        <v>180</v>
      </c>
      <c r="F29" s="63" t="s">
        <v>172</v>
      </c>
      <c r="G29" s="63" t="s">
        <v>103</v>
      </c>
      <c r="H29" s="63" t="s">
        <v>173</v>
      </c>
      <c r="I29" s="64" t="s">
        <v>177</v>
      </c>
      <c r="J29" s="65" t="s">
        <v>184</v>
      </c>
      <c r="K29" s="66">
        <f>K30+K32</f>
        <v>0.3</v>
      </c>
      <c r="L29" s="66">
        <f>L30+L32</f>
        <v>2.6</v>
      </c>
      <c r="M29" s="66">
        <f>M30+M32</f>
        <v>2.6</v>
      </c>
    </row>
    <row r="30" spans="1:13" ht="13.8" x14ac:dyDescent="0.25">
      <c r="A30" s="62">
        <v>17</v>
      </c>
      <c r="B30" s="121" t="s">
        <v>175</v>
      </c>
      <c r="C30" s="121" t="s">
        <v>21</v>
      </c>
      <c r="D30" s="121" t="s">
        <v>180</v>
      </c>
      <c r="E30" s="121" t="s">
        <v>180</v>
      </c>
      <c r="F30" s="121" t="s">
        <v>183</v>
      </c>
      <c r="G30" s="121" t="s">
        <v>103</v>
      </c>
      <c r="H30" s="121" t="s">
        <v>173</v>
      </c>
      <c r="I30" s="122" t="s">
        <v>177</v>
      </c>
      <c r="J30" s="65" t="s">
        <v>338</v>
      </c>
      <c r="K30" s="66">
        <f>K31</f>
        <v>0</v>
      </c>
      <c r="L30" s="66">
        <f>L31</f>
        <v>1.6</v>
      </c>
      <c r="M30" s="66">
        <f>M31</f>
        <v>1.6</v>
      </c>
    </row>
    <row r="31" spans="1:13" ht="27.6" x14ac:dyDescent="0.25">
      <c r="A31" s="62">
        <v>18</v>
      </c>
      <c r="B31" s="121" t="s">
        <v>175</v>
      </c>
      <c r="C31" s="121" t="s">
        <v>21</v>
      </c>
      <c r="D31" s="121" t="s">
        <v>180</v>
      </c>
      <c r="E31" s="121" t="s">
        <v>180</v>
      </c>
      <c r="F31" s="121" t="s">
        <v>339</v>
      </c>
      <c r="G31" s="121" t="s">
        <v>65</v>
      </c>
      <c r="H31" s="121" t="s">
        <v>173</v>
      </c>
      <c r="I31" s="122" t="s">
        <v>177</v>
      </c>
      <c r="J31" s="65" t="s">
        <v>340</v>
      </c>
      <c r="K31" s="66">
        <v>0</v>
      </c>
      <c r="L31" s="66">
        <v>1.6</v>
      </c>
      <c r="M31" s="66">
        <v>1.6</v>
      </c>
    </row>
    <row r="32" spans="1:13" ht="13.8" x14ac:dyDescent="0.25">
      <c r="A32" s="62">
        <v>19</v>
      </c>
      <c r="B32" s="63" t="s">
        <v>175</v>
      </c>
      <c r="C32" s="63" t="s">
        <v>21</v>
      </c>
      <c r="D32" s="63" t="s">
        <v>180</v>
      </c>
      <c r="E32" s="63" t="s">
        <v>180</v>
      </c>
      <c r="F32" s="63" t="s">
        <v>316</v>
      </c>
      <c r="G32" s="63" t="s">
        <v>103</v>
      </c>
      <c r="H32" s="63" t="s">
        <v>173</v>
      </c>
      <c r="I32" s="64" t="s">
        <v>177</v>
      </c>
      <c r="J32" s="65" t="s">
        <v>314</v>
      </c>
      <c r="K32" s="66">
        <f>K33</f>
        <v>0.3</v>
      </c>
      <c r="L32" s="66">
        <f t="shared" ref="L32:M32" si="9">L33</f>
        <v>1</v>
      </c>
      <c r="M32" s="66">
        <f t="shared" si="9"/>
        <v>1</v>
      </c>
    </row>
    <row r="33" spans="1:13" ht="36" customHeight="1" x14ac:dyDescent="0.25">
      <c r="A33" s="62">
        <v>20</v>
      </c>
      <c r="B33" s="63" t="s">
        <v>175</v>
      </c>
      <c r="C33" s="63" t="s">
        <v>21</v>
      </c>
      <c r="D33" s="63" t="s">
        <v>180</v>
      </c>
      <c r="E33" s="63" t="s">
        <v>180</v>
      </c>
      <c r="F33" s="63" t="s">
        <v>317</v>
      </c>
      <c r="G33" s="63" t="s">
        <v>65</v>
      </c>
      <c r="H33" s="63" t="s">
        <v>173</v>
      </c>
      <c r="I33" s="64" t="s">
        <v>177</v>
      </c>
      <c r="J33" s="65" t="s">
        <v>315</v>
      </c>
      <c r="K33" s="66">
        <v>0.3</v>
      </c>
      <c r="L33" s="66">
        <v>1</v>
      </c>
      <c r="M33" s="66">
        <v>1</v>
      </c>
    </row>
    <row r="34" spans="1:13" s="145" customFormat="1" ht="13.8" x14ac:dyDescent="0.25">
      <c r="A34" s="62">
        <v>21</v>
      </c>
      <c r="B34" s="63" t="s">
        <v>185</v>
      </c>
      <c r="C34" s="67" t="s">
        <v>22</v>
      </c>
      <c r="D34" s="67" t="s">
        <v>103</v>
      </c>
      <c r="E34" s="67" t="s">
        <v>103</v>
      </c>
      <c r="F34" s="67" t="s">
        <v>172</v>
      </c>
      <c r="G34" s="67" t="s">
        <v>103</v>
      </c>
      <c r="H34" s="67" t="s">
        <v>173</v>
      </c>
      <c r="I34" s="68" t="s">
        <v>172</v>
      </c>
      <c r="J34" s="71" t="s">
        <v>186</v>
      </c>
      <c r="K34" s="72">
        <f>K35</f>
        <v>6508.7</v>
      </c>
      <c r="L34" s="72">
        <f t="shared" ref="L34:M34" si="10">L35</f>
        <v>5992.1</v>
      </c>
      <c r="M34" s="72">
        <f t="shared" si="10"/>
        <v>5992.2000000000007</v>
      </c>
    </row>
    <row r="35" spans="1:13" s="145" customFormat="1" ht="30" customHeight="1" x14ac:dyDescent="0.25">
      <c r="A35" s="62">
        <v>22</v>
      </c>
      <c r="B35" s="63" t="s">
        <v>185</v>
      </c>
      <c r="C35" s="67" t="s">
        <v>22</v>
      </c>
      <c r="D35" s="67" t="s">
        <v>105</v>
      </c>
      <c r="E35" s="67" t="s">
        <v>103</v>
      </c>
      <c r="F35" s="67" t="s">
        <v>172</v>
      </c>
      <c r="G35" s="67" t="s">
        <v>103</v>
      </c>
      <c r="H35" s="67" t="s">
        <v>173</v>
      </c>
      <c r="I35" s="68" t="s">
        <v>172</v>
      </c>
      <c r="J35" s="71" t="s">
        <v>367</v>
      </c>
      <c r="K35" s="72">
        <f>K36+K42</f>
        <v>6508.7</v>
      </c>
      <c r="L35" s="72">
        <f t="shared" ref="L35:M35" si="11">L36+L42</f>
        <v>5992.1</v>
      </c>
      <c r="M35" s="72">
        <f t="shared" si="11"/>
        <v>5992.2000000000007</v>
      </c>
    </row>
    <row r="36" spans="1:13" s="145" customFormat="1" ht="27.6" x14ac:dyDescent="0.25">
      <c r="A36" s="62">
        <v>23</v>
      </c>
      <c r="B36" s="63" t="s">
        <v>185</v>
      </c>
      <c r="C36" s="67" t="s">
        <v>22</v>
      </c>
      <c r="D36" s="67" t="s">
        <v>105</v>
      </c>
      <c r="E36" s="67" t="s">
        <v>65</v>
      </c>
      <c r="F36" s="67" t="s">
        <v>172</v>
      </c>
      <c r="G36" s="67" t="s">
        <v>103</v>
      </c>
      <c r="H36" s="67" t="s">
        <v>173</v>
      </c>
      <c r="I36" s="68" t="s">
        <v>264</v>
      </c>
      <c r="J36" s="71" t="s">
        <v>236</v>
      </c>
      <c r="K36" s="72">
        <f>K37+K39</f>
        <v>0</v>
      </c>
      <c r="L36" s="72">
        <f>L37+L39</f>
        <v>38.1</v>
      </c>
      <c r="M36" s="72">
        <f>M37+M39</f>
        <v>38.1</v>
      </c>
    </row>
    <row r="37" spans="1:13" s="144" customFormat="1" ht="41.4" hidden="1" outlineLevel="1" x14ac:dyDescent="0.25">
      <c r="A37" s="62">
        <v>24</v>
      </c>
      <c r="B37" s="63" t="s">
        <v>185</v>
      </c>
      <c r="C37" s="67" t="s">
        <v>22</v>
      </c>
      <c r="D37" s="67" t="s">
        <v>105</v>
      </c>
      <c r="E37" s="121" t="s">
        <v>42</v>
      </c>
      <c r="F37" s="121" t="s">
        <v>187</v>
      </c>
      <c r="G37" s="121" t="s">
        <v>103</v>
      </c>
      <c r="H37" s="121" t="s">
        <v>173</v>
      </c>
      <c r="I37" s="122" t="s">
        <v>264</v>
      </c>
      <c r="J37" s="71" t="s">
        <v>273</v>
      </c>
      <c r="K37" s="72">
        <f>K38</f>
        <v>0</v>
      </c>
      <c r="L37" s="72">
        <f>L38</f>
        <v>0</v>
      </c>
      <c r="M37" s="72">
        <f>M38</f>
        <v>0</v>
      </c>
    </row>
    <row r="38" spans="1:13" s="144" customFormat="1" ht="41.4" hidden="1" outlineLevel="1" x14ac:dyDescent="0.25">
      <c r="A38" s="62">
        <v>25</v>
      </c>
      <c r="B38" s="63" t="s">
        <v>185</v>
      </c>
      <c r="C38" s="67" t="s">
        <v>22</v>
      </c>
      <c r="D38" s="67" t="s">
        <v>105</v>
      </c>
      <c r="E38" s="121" t="s">
        <v>42</v>
      </c>
      <c r="F38" s="121" t="s">
        <v>187</v>
      </c>
      <c r="G38" s="121" t="s">
        <v>65</v>
      </c>
      <c r="H38" s="121" t="s">
        <v>173</v>
      </c>
      <c r="I38" s="122" t="s">
        <v>264</v>
      </c>
      <c r="J38" s="71" t="s">
        <v>272</v>
      </c>
      <c r="K38" s="72">
        <v>0</v>
      </c>
      <c r="L38" s="72">
        <v>0</v>
      </c>
      <c r="M38" s="72">
        <v>0</v>
      </c>
    </row>
    <row r="39" spans="1:13" ht="15.75" customHeight="1" collapsed="1" x14ac:dyDescent="0.25">
      <c r="A39" s="62">
        <v>24</v>
      </c>
      <c r="B39" s="63" t="s">
        <v>185</v>
      </c>
      <c r="C39" s="63" t="s">
        <v>22</v>
      </c>
      <c r="D39" s="63" t="s">
        <v>105</v>
      </c>
      <c r="E39" s="63" t="s">
        <v>71</v>
      </c>
      <c r="F39" s="63" t="s">
        <v>188</v>
      </c>
      <c r="G39" s="63" t="s">
        <v>103</v>
      </c>
      <c r="H39" s="63" t="s">
        <v>173</v>
      </c>
      <c r="I39" s="64" t="s">
        <v>264</v>
      </c>
      <c r="J39" s="65" t="s">
        <v>189</v>
      </c>
      <c r="K39" s="70">
        <f t="shared" ref="K39:M40" si="12">K40</f>
        <v>0</v>
      </c>
      <c r="L39" s="70">
        <f t="shared" si="12"/>
        <v>38.1</v>
      </c>
      <c r="M39" s="70">
        <f t="shared" si="12"/>
        <v>38.1</v>
      </c>
    </row>
    <row r="40" spans="1:13" ht="16.95" customHeight="1" x14ac:dyDescent="0.25">
      <c r="A40" s="62">
        <v>25</v>
      </c>
      <c r="B40" s="63" t="s">
        <v>185</v>
      </c>
      <c r="C40" s="63" t="s">
        <v>22</v>
      </c>
      <c r="D40" s="63" t="s">
        <v>105</v>
      </c>
      <c r="E40" s="63" t="s">
        <v>71</v>
      </c>
      <c r="F40" s="63" t="s">
        <v>188</v>
      </c>
      <c r="G40" s="63" t="s">
        <v>65</v>
      </c>
      <c r="H40" s="63" t="s">
        <v>173</v>
      </c>
      <c r="I40" s="64" t="s">
        <v>264</v>
      </c>
      <c r="J40" s="65" t="s">
        <v>198</v>
      </c>
      <c r="K40" s="70">
        <f t="shared" si="12"/>
        <v>0</v>
      </c>
      <c r="L40" s="70">
        <f t="shared" si="12"/>
        <v>38.1</v>
      </c>
      <c r="M40" s="70">
        <f t="shared" si="12"/>
        <v>38.1</v>
      </c>
    </row>
    <row r="41" spans="1:13" ht="63.75" customHeight="1" x14ac:dyDescent="0.25">
      <c r="A41" s="62">
        <v>26</v>
      </c>
      <c r="B41" s="63" t="s">
        <v>185</v>
      </c>
      <c r="C41" s="63" t="s">
        <v>22</v>
      </c>
      <c r="D41" s="63" t="s">
        <v>105</v>
      </c>
      <c r="E41" s="63" t="s">
        <v>71</v>
      </c>
      <c r="F41" s="63" t="s">
        <v>188</v>
      </c>
      <c r="G41" s="63" t="s">
        <v>65</v>
      </c>
      <c r="H41" s="63" t="s">
        <v>238</v>
      </c>
      <c r="I41" s="64" t="s">
        <v>264</v>
      </c>
      <c r="J41" s="65" t="s">
        <v>279</v>
      </c>
      <c r="K41" s="70">
        <v>0</v>
      </c>
      <c r="L41" s="70">
        <v>38.1</v>
      </c>
      <c r="M41" s="70">
        <v>38.1</v>
      </c>
    </row>
    <row r="42" spans="1:13" ht="18" customHeight="1" x14ac:dyDescent="0.25">
      <c r="A42" s="62">
        <v>27</v>
      </c>
      <c r="B42" s="63" t="s">
        <v>185</v>
      </c>
      <c r="C42" s="63" t="s">
        <v>22</v>
      </c>
      <c r="D42" s="63" t="s">
        <v>105</v>
      </c>
      <c r="E42" s="63" t="s">
        <v>64</v>
      </c>
      <c r="F42" s="63" t="s">
        <v>172</v>
      </c>
      <c r="G42" s="63" t="s">
        <v>103</v>
      </c>
      <c r="H42" s="63" t="s">
        <v>173</v>
      </c>
      <c r="I42" s="64" t="s">
        <v>264</v>
      </c>
      <c r="J42" s="65" t="s">
        <v>102</v>
      </c>
      <c r="K42" s="70">
        <f t="shared" ref="K42:M43" si="13">K43</f>
        <v>6508.7</v>
      </c>
      <c r="L42" s="70">
        <f t="shared" si="13"/>
        <v>5954</v>
      </c>
      <c r="M42" s="70">
        <f t="shared" si="13"/>
        <v>5954.1</v>
      </c>
    </row>
    <row r="43" spans="1:13" ht="15" customHeight="1" x14ac:dyDescent="0.25">
      <c r="A43" s="62">
        <v>28</v>
      </c>
      <c r="B43" s="63" t="s">
        <v>185</v>
      </c>
      <c r="C43" s="63" t="s">
        <v>22</v>
      </c>
      <c r="D43" s="63" t="s">
        <v>105</v>
      </c>
      <c r="E43" s="63" t="s">
        <v>90</v>
      </c>
      <c r="F43" s="63" t="s">
        <v>188</v>
      </c>
      <c r="G43" s="63" t="s">
        <v>103</v>
      </c>
      <c r="H43" s="63" t="s">
        <v>173</v>
      </c>
      <c r="I43" s="64" t="s">
        <v>264</v>
      </c>
      <c r="J43" s="65" t="s">
        <v>226</v>
      </c>
      <c r="K43" s="70">
        <f t="shared" si="13"/>
        <v>6508.7</v>
      </c>
      <c r="L43" s="70">
        <f t="shared" si="13"/>
        <v>5954</v>
      </c>
      <c r="M43" s="70">
        <f t="shared" si="13"/>
        <v>5954.1</v>
      </c>
    </row>
    <row r="44" spans="1:13" ht="30" customHeight="1" x14ac:dyDescent="0.25">
      <c r="A44" s="62">
        <v>29</v>
      </c>
      <c r="B44" s="63" t="s">
        <v>185</v>
      </c>
      <c r="C44" s="63" t="s">
        <v>22</v>
      </c>
      <c r="D44" s="63" t="s">
        <v>105</v>
      </c>
      <c r="E44" s="63" t="s">
        <v>90</v>
      </c>
      <c r="F44" s="63" t="s">
        <v>188</v>
      </c>
      <c r="G44" s="63" t="s">
        <v>65</v>
      </c>
      <c r="H44" s="63" t="s">
        <v>173</v>
      </c>
      <c r="I44" s="64" t="s">
        <v>264</v>
      </c>
      <c r="J44" s="65" t="s">
        <v>287</v>
      </c>
      <c r="K44" s="70">
        <f>K45+K46+K47</f>
        <v>6508.7</v>
      </c>
      <c r="L44" s="70">
        <f t="shared" ref="L44:M44" si="14">L45+L46+L47</f>
        <v>5954</v>
      </c>
      <c r="M44" s="70">
        <f t="shared" si="14"/>
        <v>5954.1</v>
      </c>
    </row>
    <row r="45" spans="1:13" ht="63.75" customHeight="1" x14ac:dyDescent="0.25">
      <c r="A45" s="62">
        <v>30</v>
      </c>
      <c r="B45" s="63" t="s">
        <v>185</v>
      </c>
      <c r="C45" s="63" t="s">
        <v>22</v>
      </c>
      <c r="D45" s="63" t="s">
        <v>105</v>
      </c>
      <c r="E45" s="63" t="s">
        <v>90</v>
      </c>
      <c r="F45" s="63" t="s">
        <v>188</v>
      </c>
      <c r="G45" s="63" t="s">
        <v>65</v>
      </c>
      <c r="H45" s="63" t="s">
        <v>237</v>
      </c>
      <c r="I45" s="64" t="s">
        <v>264</v>
      </c>
      <c r="J45" s="65" t="s">
        <v>280</v>
      </c>
      <c r="K45" s="69">
        <v>6506.2</v>
      </c>
      <c r="L45" s="69">
        <v>5943.5</v>
      </c>
      <c r="M45" s="70">
        <v>5943.5</v>
      </c>
    </row>
    <row r="46" spans="1:13" ht="58.2" customHeight="1" x14ac:dyDescent="0.25">
      <c r="A46" s="62">
        <v>31</v>
      </c>
      <c r="B46" s="63" t="s">
        <v>185</v>
      </c>
      <c r="C46" s="63" t="s">
        <v>22</v>
      </c>
      <c r="D46" s="63" t="s">
        <v>105</v>
      </c>
      <c r="E46" s="63" t="s">
        <v>90</v>
      </c>
      <c r="F46" s="63" t="s">
        <v>188</v>
      </c>
      <c r="G46" s="63" t="s">
        <v>65</v>
      </c>
      <c r="H46" s="63" t="s">
        <v>290</v>
      </c>
      <c r="I46" s="64" t="s">
        <v>264</v>
      </c>
      <c r="J46" s="65" t="s">
        <v>369</v>
      </c>
      <c r="K46" s="69">
        <v>0</v>
      </c>
      <c r="L46" s="69">
        <v>9</v>
      </c>
      <c r="M46" s="70">
        <v>9</v>
      </c>
    </row>
    <row r="47" spans="1:13" ht="54" customHeight="1" x14ac:dyDescent="0.25">
      <c r="A47" s="62">
        <v>32</v>
      </c>
      <c r="B47" s="63" t="s">
        <v>185</v>
      </c>
      <c r="C47" s="121" t="s">
        <v>22</v>
      </c>
      <c r="D47" s="121" t="s">
        <v>105</v>
      </c>
      <c r="E47" s="121" t="s">
        <v>90</v>
      </c>
      <c r="F47" s="121" t="s">
        <v>188</v>
      </c>
      <c r="G47" s="121" t="s">
        <v>65</v>
      </c>
      <c r="H47" s="121" t="s">
        <v>274</v>
      </c>
      <c r="I47" s="122" t="s">
        <v>264</v>
      </c>
      <c r="J47" s="65" t="s">
        <v>281</v>
      </c>
      <c r="K47" s="70">
        <v>2.5</v>
      </c>
      <c r="L47" s="70">
        <v>1.5</v>
      </c>
      <c r="M47" s="69">
        <v>1.6</v>
      </c>
    </row>
    <row r="48" spans="1:13" ht="13.8" x14ac:dyDescent="0.25">
      <c r="A48" s="183" t="s">
        <v>127</v>
      </c>
      <c r="B48" s="183"/>
      <c r="C48" s="183"/>
      <c r="D48" s="183"/>
      <c r="E48" s="183"/>
      <c r="F48" s="183"/>
      <c r="G48" s="183"/>
      <c r="H48" s="183"/>
      <c r="I48" s="183"/>
      <c r="J48" s="183"/>
      <c r="K48" s="66">
        <f>K12+K34</f>
        <v>6627.4</v>
      </c>
      <c r="L48" s="66">
        <f>L12+L34</f>
        <v>6108.1</v>
      </c>
      <c r="M48" s="66">
        <f>M12+M34</f>
        <v>6114.4000000000005</v>
      </c>
    </row>
    <row r="49" spans="13:13" ht="13.8" x14ac:dyDescent="0.25">
      <c r="M49" s="147"/>
    </row>
  </sheetData>
  <mergeCells count="16">
    <mergeCell ref="A1:G1"/>
    <mergeCell ref="J1:M1"/>
    <mergeCell ref="A2:G2"/>
    <mergeCell ref="J2:M2"/>
    <mergeCell ref="A3:G3"/>
    <mergeCell ref="A48:J48"/>
    <mergeCell ref="K4:M5"/>
    <mergeCell ref="B7:L7"/>
    <mergeCell ref="J8:K8"/>
    <mergeCell ref="L8:M8"/>
    <mergeCell ref="A9:A10"/>
    <mergeCell ref="B9:I9"/>
    <mergeCell ref="J9:J10"/>
    <mergeCell ref="K9:K10"/>
    <mergeCell ref="L9:L10"/>
    <mergeCell ref="M9:M10"/>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C4" sqref="C4"/>
    </sheetView>
  </sheetViews>
  <sheetFormatPr defaultRowHeight="13.2" outlineLevelRow="1" x14ac:dyDescent="0.25"/>
  <cols>
    <col min="1" max="1" width="8.5546875" customWidth="1"/>
    <col min="2" max="2" width="48.88671875" style="128" customWidth="1"/>
    <col min="3" max="3" width="16.5546875" customWidth="1"/>
    <col min="4" max="4" width="12.88671875" customWidth="1"/>
    <col min="5" max="6" width="12" customWidth="1"/>
  </cols>
  <sheetData>
    <row r="1" spans="1:6" x14ac:dyDescent="0.25">
      <c r="D1" s="199" t="s">
        <v>328</v>
      </c>
      <c r="E1" s="199"/>
      <c r="F1" s="199"/>
    </row>
    <row r="2" spans="1:6" x14ac:dyDescent="0.25">
      <c r="D2" s="200" t="s">
        <v>139</v>
      </c>
      <c r="E2" s="200"/>
      <c r="F2" s="200"/>
    </row>
    <row r="3" spans="1:6" s="18" customFormat="1" ht="15.6" x14ac:dyDescent="0.25">
      <c r="B3" s="19"/>
      <c r="D3" s="209" t="s">
        <v>393</v>
      </c>
      <c r="E3" s="209"/>
      <c r="F3" s="209"/>
    </row>
    <row r="4" spans="1:6" s="18" customFormat="1" ht="48" customHeight="1" x14ac:dyDescent="0.25">
      <c r="B4" s="19"/>
      <c r="D4" s="202" t="s">
        <v>382</v>
      </c>
      <c r="E4" s="202"/>
      <c r="F4" s="202"/>
    </row>
    <row r="5" spans="1:6" s="18" customFormat="1" ht="0.75" customHeight="1" x14ac:dyDescent="0.25">
      <c r="B5" s="19"/>
      <c r="D5" s="202"/>
      <c r="E5" s="202"/>
      <c r="F5" s="202"/>
    </row>
    <row r="6" spans="1:6" s="139" customFormat="1" ht="56.25" customHeight="1" x14ac:dyDescent="0.3">
      <c r="A6" s="201" t="s">
        <v>356</v>
      </c>
      <c r="B6" s="201"/>
      <c r="C6" s="201"/>
      <c r="D6" s="201"/>
      <c r="E6" s="201"/>
      <c r="F6" s="201"/>
    </row>
    <row r="7" spans="1:6" s="18" customFormat="1" ht="15.6" x14ac:dyDescent="0.25">
      <c r="A7" s="21"/>
      <c r="B7" s="22"/>
      <c r="C7" s="20"/>
      <c r="D7" s="20"/>
      <c r="E7" s="20"/>
      <c r="F7" s="20"/>
    </row>
    <row r="8" spans="1:6" s="18" customFormat="1" ht="15.6" x14ac:dyDescent="0.3">
      <c r="A8" s="23"/>
      <c r="B8" s="24"/>
      <c r="C8" s="25"/>
      <c r="D8" s="26"/>
      <c r="E8" s="26"/>
      <c r="F8" s="26" t="s">
        <v>17</v>
      </c>
    </row>
    <row r="9" spans="1:6" s="18" customFormat="1" ht="38.25" customHeight="1" x14ac:dyDescent="0.25">
      <c r="A9" s="27" t="s">
        <v>18</v>
      </c>
      <c r="B9" s="30" t="s">
        <v>115</v>
      </c>
      <c r="C9" s="28" t="s">
        <v>14</v>
      </c>
      <c r="D9" s="13" t="s">
        <v>288</v>
      </c>
      <c r="E9" s="13" t="s">
        <v>312</v>
      </c>
      <c r="F9" s="13" t="s">
        <v>332</v>
      </c>
    </row>
    <row r="10" spans="1:6" s="18" customFormat="1" ht="15.6" x14ac:dyDescent="0.3">
      <c r="A10" s="29"/>
      <c r="B10" s="30" t="s">
        <v>21</v>
      </c>
      <c r="C10" s="31" t="s">
        <v>22</v>
      </c>
      <c r="D10" s="31" t="s">
        <v>23</v>
      </c>
      <c r="E10" s="31" t="s">
        <v>24</v>
      </c>
      <c r="F10" s="31" t="s">
        <v>25</v>
      </c>
    </row>
    <row r="11" spans="1:6" s="46" customFormat="1" ht="15.6" x14ac:dyDescent="0.3">
      <c r="A11" s="42" t="s">
        <v>21</v>
      </c>
      <c r="B11" s="43" t="s">
        <v>31</v>
      </c>
      <c r="C11" s="44" t="s">
        <v>116</v>
      </c>
      <c r="D11" s="45">
        <f>SUM(D12:D15)</f>
        <v>5864.4000000000005</v>
      </c>
      <c r="E11" s="45">
        <f t="shared" ref="E11:F11" si="0">SUM(E12:E15)</f>
        <v>4864.8999999999996</v>
      </c>
      <c r="F11" s="45">
        <f t="shared" si="0"/>
        <v>4705.8999999999996</v>
      </c>
    </row>
    <row r="12" spans="1:6" s="18" customFormat="1" ht="54.75" customHeight="1" x14ac:dyDescent="0.3">
      <c r="A12" s="34" t="s">
        <v>22</v>
      </c>
      <c r="B12" s="132" t="s">
        <v>69</v>
      </c>
      <c r="C12" s="32" t="s">
        <v>117</v>
      </c>
      <c r="D12" s="33">
        <f>'4- ведомственная'!G13</f>
        <v>2707.4</v>
      </c>
      <c r="E12" s="33">
        <f>'4- ведомственная'!H13</f>
        <v>1846.8</v>
      </c>
      <c r="F12" s="33">
        <f>'4- ведомственная'!I13</f>
        <v>1831</v>
      </c>
    </row>
    <row r="13" spans="1:6" s="18" customFormat="1" ht="69" customHeight="1" x14ac:dyDescent="0.3">
      <c r="A13" s="29" t="s">
        <v>23</v>
      </c>
      <c r="B13" s="9" t="s">
        <v>12</v>
      </c>
      <c r="C13" s="32" t="s">
        <v>118</v>
      </c>
      <c r="D13" s="33">
        <f>'4- ведомственная'!G21</f>
        <v>2758.3</v>
      </c>
      <c r="E13" s="33">
        <f>'4- ведомственная'!H21</f>
        <v>2760.9</v>
      </c>
      <c r="F13" s="33">
        <f>'4- ведомственная'!I21</f>
        <v>2760.9</v>
      </c>
    </row>
    <row r="14" spans="1:6" s="18" customFormat="1" ht="15.6" x14ac:dyDescent="0.3">
      <c r="A14" s="29" t="s">
        <v>24</v>
      </c>
      <c r="B14" s="11" t="s">
        <v>73</v>
      </c>
      <c r="C14" s="32" t="s">
        <v>119</v>
      </c>
      <c r="D14" s="33">
        <f>'4- ведомственная'!G33</f>
        <v>40</v>
      </c>
      <c r="E14" s="33">
        <f>'4- ведомственная'!H33</f>
        <v>40</v>
      </c>
      <c r="F14" s="33">
        <f>'4- ведомственная'!I33</f>
        <v>40</v>
      </c>
    </row>
    <row r="15" spans="1:6" s="18" customFormat="1" ht="15.6" x14ac:dyDescent="0.3">
      <c r="A15" s="29" t="s">
        <v>25</v>
      </c>
      <c r="B15" s="11" t="s">
        <v>344</v>
      </c>
      <c r="C15" s="32" t="s">
        <v>341</v>
      </c>
      <c r="D15" s="33">
        <f>'4- ведомственная'!G39</f>
        <v>358.7</v>
      </c>
      <c r="E15" s="33">
        <f>'4- ведомственная'!H39</f>
        <v>217.2</v>
      </c>
      <c r="F15" s="33">
        <f>'4- ведомственная'!I39</f>
        <v>74</v>
      </c>
    </row>
    <row r="16" spans="1:6" s="18" customFormat="1" ht="31.2" x14ac:dyDescent="0.3">
      <c r="A16" s="29" t="s">
        <v>26</v>
      </c>
      <c r="B16" s="35" t="s">
        <v>128</v>
      </c>
      <c r="C16" s="36" t="s">
        <v>129</v>
      </c>
      <c r="D16" s="33">
        <f>D17</f>
        <v>219.4</v>
      </c>
      <c r="E16" s="33">
        <f t="shared" ref="E16:F16" si="1">E17</f>
        <v>218.4</v>
      </c>
      <c r="F16" s="33">
        <f t="shared" si="1"/>
        <v>218.5</v>
      </c>
    </row>
    <row r="17" spans="1:6" s="18" customFormat="1" ht="53.25" customHeight="1" x14ac:dyDescent="0.3">
      <c r="A17" s="29" t="s">
        <v>35</v>
      </c>
      <c r="B17" s="12" t="s">
        <v>311</v>
      </c>
      <c r="C17" s="37" t="s">
        <v>239</v>
      </c>
      <c r="D17" s="33">
        <f>'4- ведомственная'!G49</f>
        <v>219.4</v>
      </c>
      <c r="E17" s="33">
        <f>'4- ведомственная'!H49</f>
        <v>218.4</v>
      </c>
      <c r="F17" s="33">
        <f>'4- ведомственная'!I49</f>
        <v>218.5</v>
      </c>
    </row>
    <row r="18" spans="1:6" s="46" customFormat="1" ht="15.6" x14ac:dyDescent="0.3">
      <c r="A18" s="47" t="s">
        <v>36</v>
      </c>
      <c r="B18" s="43" t="s">
        <v>80</v>
      </c>
      <c r="C18" s="44" t="s">
        <v>120</v>
      </c>
      <c r="D18" s="45">
        <f>SUM(D19:D20)</f>
        <v>132</v>
      </c>
      <c r="E18" s="45">
        <f>SUM(E19:E20)</f>
        <v>118.7</v>
      </c>
      <c r="F18" s="45">
        <f>SUM(F19:F20)</f>
        <v>93.9</v>
      </c>
    </row>
    <row r="19" spans="1:6" s="18" customFormat="1" ht="15.6" x14ac:dyDescent="0.3">
      <c r="A19" s="34" t="s">
        <v>37</v>
      </c>
      <c r="B19" s="11" t="s">
        <v>77</v>
      </c>
      <c r="C19" s="32" t="s">
        <v>121</v>
      </c>
      <c r="D19" s="33">
        <f>'4- ведомственная'!G62</f>
        <v>102</v>
      </c>
      <c r="E19" s="33">
        <f>'4- ведомственная'!H62</f>
        <v>88.7</v>
      </c>
      <c r="F19" s="33">
        <f>'4- ведомственная'!I62</f>
        <v>93.9</v>
      </c>
    </row>
    <row r="20" spans="1:6" s="18" customFormat="1" ht="31.2" x14ac:dyDescent="0.3">
      <c r="A20" s="34" t="s">
        <v>65</v>
      </c>
      <c r="B20" s="11" t="s">
        <v>92</v>
      </c>
      <c r="C20" s="32" t="s">
        <v>318</v>
      </c>
      <c r="D20" s="33">
        <f>'4- ведомственная'!G71</f>
        <v>30</v>
      </c>
      <c r="E20" s="33">
        <f>'4- ведомственная'!H71</f>
        <v>30</v>
      </c>
      <c r="F20" s="33">
        <f>'4- ведомственная'!I71</f>
        <v>0</v>
      </c>
    </row>
    <row r="21" spans="1:6" s="46" customFormat="1" ht="33.6" customHeight="1" x14ac:dyDescent="0.3">
      <c r="A21" s="47" t="s">
        <v>66</v>
      </c>
      <c r="B21" s="43" t="s">
        <v>94</v>
      </c>
      <c r="C21" s="44" t="s">
        <v>122</v>
      </c>
      <c r="D21" s="45">
        <f>SUM(D22:D22)</f>
        <v>459.5</v>
      </c>
      <c r="E21" s="45">
        <f>SUM(E22:E22)</f>
        <v>325.5</v>
      </c>
      <c r="F21" s="45">
        <f>SUM(F22:F22)</f>
        <v>325.5</v>
      </c>
    </row>
    <row r="22" spans="1:6" s="18" customFormat="1" ht="15.6" x14ac:dyDescent="0.3">
      <c r="A22" s="34" t="s">
        <v>38</v>
      </c>
      <c r="B22" s="11" t="s">
        <v>97</v>
      </c>
      <c r="C22" s="32" t="s">
        <v>123</v>
      </c>
      <c r="D22" s="33">
        <f>'4- ведомственная'!G84</f>
        <v>459.5</v>
      </c>
      <c r="E22" s="33">
        <f>'4- ведомственная'!H84</f>
        <v>325.5</v>
      </c>
      <c r="F22" s="33">
        <f>'4- ведомственная'!I84</f>
        <v>325.5</v>
      </c>
    </row>
    <row r="23" spans="1:6" s="18" customFormat="1" ht="15.6" hidden="1" outlineLevel="1" x14ac:dyDescent="0.3">
      <c r="A23" s="34" t="s">
        <v>38</v>
      </c>
      <c r="B23" s="105" t="s">
        <v>296</v>
      </c>
      <c r="C23" s="44" t="s">
        <v>305</v>
      </c>
      <c r="D23" s="33">
        <f>D24</f>
        <v>0</v>
      </c>
      <c r="E23" s="33">
        <f t="shared" ref="E23:F23" si="2">E24</f>
        <v>0</v>
      </c>
      <c r="F23" s="33">
        <f t="shared" si="2"/>
        <v>0</v>
      </c>
    </row>
    <row r="24" spans="1:6" s="18" customFormat="1" ht="15.6" hidden="1" outlineLevel="1" x14ac:dyDescent="0.3">
      <c r="A24" s="34" t="s">
        <v>39</v>
      </c>
      <c r="B24" s="133" t="s">
        <v>298</v>
      </c>
      <c r="C24" s="32" t="s">
        <v>306</v>
      </c>
      <c r="D24" s="33">
        <f>'4- ведомственная'!G99</f>
        <v>0</v>
      </c>
      <c r="E24" s="33">
        <f>'4- ведомственная'!H99</f>
        <v>0</v>
      </c>
      <c r="F24" s="33">
        <f>'4- ведомственная'!I99</f>
        <v>0</v>
      </c>
    </row>
    <row r="25" spans="1:6" s="51" customFormat="1" ht="56.4" customHeight="1" collapsed="1" x14ac:dyDescent="0.25">
      <c r="A25" s="48" t="s">
        <v>39</v>
      </c>
      <c r="B25" s="43" t="s">
        <v>230</v>
      </c>
      <c r="C25" s="49" t="s">
        <v>124</v>
      </c>
      <c r="D25" s="50">
        <f>SUM(D26:D26)</f>
        <v>426</v>
      </c>
      <c r="E25" s="50">
        <f>SUM(E26:E26)</f>
        <v>420.6</v>
      </c>
      <c r="F25" s="50">
        <f>SUM(F26:F26)</f>
        <v>420.6</v>
      </c>
    </row>
    <row r="26" spans="1:6" s="18" customFormat="1" ht="34.200000000000003" customHeight="1" x14ac:dyDescent="0.3">
      <c r="A26" s="34" t="s">
        <v>40</v>
      </c>
      <c r="B26" s="11" t="s">
        <v>101</v>
      </c>
      <c r="C26" s="32" t="s">
        <v>125</v>
      </c>
      <c r="D26" s="33">
        <f>'4- ведомственная'!G106</f>
        <v>426</v>
      </c>
      <c r="E26" s="33">
        <f>'4- ведомственная'!H106</f>
        <v>420.6</v>
      </c>
      <c r="F26" s="33">
        <f>'4- ведомственная'!I106</f>
        <v>420.6</v>
      </c>
    </row>
    <row r="27" spans="1:6" s="18" customFormat="1" ht="18" customHeight="1" x14ac:dyDescent="0.3">
      <c r="A27" s="34" t="s">
        <v>41</v>
      </c>
      <c r="B27" s="11" t="s">
        <v>126</v>
      </c>
      <c r="C27" s="32"/>
      <c r="D27" s="33"/>
      <c r="E27" s="33">
        <f>'4- ведомственная'!H115</f>
        <v>160</v>
      </c>
      <c r="F27" s="33">
        <f>'4- ведомственная'!I115</f>
        <v>350</v>
      </c>
    </row>
    <row r="28" spans="1:6" s="46" customFormat="1" ht="15.6" x14ac:dyDescent="0.3">
      <c r="A28" s="198" t="s">
        <v>127</v>
      </c>
      <c r="B28" s="198"/>
      <c r="C28" s="44"/>
      <c r="D28" s="45">
        <f>D11+D16+D18+D21+D23+D25</f>
        <v>7101.3</v>
      </c>
      <c r="E28" s="45">
        <f>E11+E16+E18+E21+E23+E25+E27</f>
        <v>6108.0999999999995</v>
      </c>
      <c r="F28" s="45">
        <f>F11+F16+F18+F21+F23+F25+F27</f>
        <v>6114.4</v>
      </c>
    </row>
    <row r="29" spans="1:6" x14ac:dyDescent="0.25">
      <c r="E29" s="38"/>
      <c r="F29" s="38"/>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zoomScale="90" zoomScaleNormal="90" zoomScaleSheetLayoutView="70" workbookViewId="0">
      <pane xSplit="1" ySplit="10" topLeftCell="C11" activePane="bottomRight" state="frozen"/>
      <selection activeCell="C3" sqref="C3:F3"/>
      <selection pane="topRight" activeCell="C3" sqref="C3:F3"/>
      <selection pane="bottomLeft" activeCell="C3" sqref="C3:F3"/>
      <selection pane="bottomRight" activeCell="K4" sqref="K4"/>
    </sheetView>
  </sheetViews>
  <sheetFormatPr defaultColWidth="9.109375" defaultRowHeight="13.2" outlineLevelRow="1" x14ac:dyDescent="0.25"/>
  <cols>
    <col min="1" max="1" width="6.6640625" style="151" customWidth="1"/>
    <col min="2" max="2" width="77.109375" style="152" customWidth="1"/>
    <col min="3" max="3" width="11" style="152" customWidth="1"/>
    <col min="4" max="4" width="11.88671875" style="153" customWidth="1"/>
    <col min="5" max="5" width="18.5546875" style="153" customWidth="1"/>
    <col min="6" max="6" width="10.5546875" style="153" customWidth="1"/>
    <col min="7" max="7" width="14.44140625" style="17" customWidth="1"/>
    <col min="8" max="8" width="11.88671875" style="17" customWidth="1"/>
    <col min="9" max="9" width="14.109375" style="17" customWidth="1"/>
    <col min="10" max="16384" width="9.109375" style="17"/>
  </cols>
  <sheetData>
    <row r="1" spans="1:9" ht="15.6" x14ac:dyDescent="0.3">
      <c r="F1" s="82"/>
      <c r="G1" s="204" t="s">
        <v>329</v>
      </c>
      <c r="H1" s="204"/>
      <c r="I1" s="204"/>
    </row>
    <row r="2" spans="1:9" ht="13.5" customHeight="1" x14ac:dyDescent="0.3">
      <c r="F2" s="82"/>
      <c r="G2" s="204" t="s">
        <v>139</v>
      </c>
      <c r="H2" s="204"/>
      <c r="I2" s="204"/>
    </row>
    <row r="3" spans="1:9" ht="12.75" customHeight="1" x14ac:dyDescent="0.3">
      <c r="F3" s="83"/>
      <c r="G3" s="178"/>
      <c r="H3" s="178" t="s">
        <v>393</v>
      </c>
      <c r="I3" s="178"/>
    </row>
    <row r="4" spans="1:9" ht="28.2" customHeight="1" x14ac:dyDescent="0.25">
      <c r="G4" s="202" t="s">
        <v>382</v>
      </c>
      <c r="H4" s="202"/>
      <c r="I4" s="202"/>
    </row>
    <row r="5" spans="1:9" s="141" customFormat="1" ht="18" x14ac:dyDescent="0.35">
      <c r="A5" s="203" t="s">
        <v>131</v>
      </c>
      <c r="B5" s="203"/>
      <c r="C5" s="203"/>
      <c r="D5" s="203"/>
      <c r="E5" s="203"/>
      <c r="F5" s="203"/>
      <c r="G5" s="202"/>
      <c r="H5" s="202"/>
      <c r="I5" s="202"/>
    </row>
    <row r="6" spans="1:9" s="141" customFormat="1" ht="18" x14ac:dyDescent="0.35">
      <c r="A6" s="203" t="s">
        <v>335</v>
      </c>
      <c r="B6" s="203"/>
      <c r="C6" s="203"/>
      <c r="D6" s="203"/>
      <c r="E6" s="203"/>
      <c r="F6" s="203"/>
      <c r="G6" s="140"/>
    </row>
    <row r="7" spans="1:9" s="6" customFormat="1" ht="15.6" x14ac:dyDescent="0.3">
      <c r="A7" s="154"/>
      <c r="B7" s="155"/>
      <c r="C7" s="155"/>
      <c r="D7" s="155"/>
      <c r="E7" s="155"/>
      <c r="F7" s="155"/>
      <c r="G7" s="155"/>
    </row>
    <row r="8" spans="1:9" ht="15.6" x14ac:dyDescent="0.3">
      <c r="B8" s="2"/>
      <c r="C8" s="2"/>
      <c r="D8" s="3"/>
      <c r="E8" s="3"/>
      <c r="F8" s="3"/>
      <c r="G8" s="1"/>
      <c r="I8" s="1" t="s">
        <v>17</v>
      </c>
    </row>
    <row r="9" spans="1:9" ht="31.5" customHeight="1" x14ac:dyDescent="0.3">
      <c r="A9" s="10" t="s">
        <v>18</v>
      </c>
      <c r="B9" s="5" t="s">
        <v>19</v>
      </c>
      <c r="C9" s="4" t="s">
        <v>29</v>
      </c>
      <c r="D9" s="52" t="s">
        <v>14</v>
      </c>
      <c r="E9" s="52" t="s">
        <v>20</v>
      </c>
      <c r="F9" s="4" t="s">
        <v>9</v>
      </c>
      <c r="G9" s="13" t="s">
        <v>288</v>
      </c>
      <c r="H9" s="13" t="s">
        <v>312</v>
      </c>
      <c r="I9" s="13" t="s">
        <v>336</v>
      </c>
    </row>
    <row r="10" spans="1:9" ht="15.6" x14ac:dyDescent="0.3">
      <c r="A10" s="5"/>
      <c r="B10" s="4" t="s">
        <v>21</v>
      </c>
      <c r="C10" s="4" t="s">
        <v>22</v>
      </c>
      <c r="D10" s="52" t="s">
        <v>23</v>
      </c>
      <c r="E10" s="52" t="s">
        <v>24</v>
      </c>
      <c r="F10" s="4" t="s">
        <v>25</v>
      </c>
      <c r="G10" s="4" t="s">
        <v>26</v>
      </c>
      <c r="H10" s="156"/>
      <c r="I10" s="156"/>
    </row>
    <row r="11" spans="1:9" ht="31.2" x14ac:dyDescent="0.3">
      <c r="A11" s="7" t="s">
        <v>21</v>
      </c>
      <c r="B11" s="133" t="s">
        <v>357</v>
      </c>
      <c r="C11" s="84">
        <v>886</v>
      </c>
      <c r="D11" s="52"/>
      <c r="E11" s="52"/>
      <c r="F11" s="52"/>
      <c r="G11" s="39">
        <f>G12+G48+G61+G77+G98+G105</f>
        <v>7101.3</v>
      </c>
      <c r="H11" s="39">
        <f>H12+H48+H61+H77+H98+H105+H115</f>
        <v>6108.0999999999995</v>
      </c>
      <c r="I11" s="39">
        <f>I12+I48+I61+I77+I98+I105+I115</f>
        <v>6114.4</v>
      </c>
    </row>
    <row r="12" spans="1:9" ht="15.6" x14ac:dyDescent="0.3">
      <c r="A12" s="7" t="s">
        <v>22</v>
      </c>
      <c r="B12" s="9" t="s">
        <v>31</v>
      </c>
      <c r="C12" s="84">
        <v>886</v>
      </c>
      <c r="D12" s="52" t="s">
        <v>0</v>
      </c>
      <c r="E12" s="52" t="s">
        <v>27</v>
      </c>
      <c r="F12" s="52" t="s">
        <v>27</v>
      </c>
      <c r="G12" s="39">
        <f>G13+G21+G33+G39</f>
        <v>5864.4000000000005</v>
      </c>
      <c r="H12" s="39">
        <f t="shared" ref="H12:I12" si="0">H13+H21+H33+H39</f>
        <v>4864.8999999999996</v>
      </c>
      <c r="I12" s="39">
        <f t="shared" si="0"/>
        <v>4705.8999999999996</v>
      </c>
    </row>
    <row r="13" spans="1:9" ht="31.2" x14ac:dyDescent="0.3">
      <c r="A13" s="7" t="s">
        <v>23</v>
      </c>
      <c r="B13" s="85" t="s">
        <v>69</v>
      </c>
      <c r="C13" s="84">
        <v>886</v>
      </c>
      <c r="D13" s="52" t="s">
        <v>1</v>
      </c>
      <c r="E13" s="52" t="s">
        <v>27</v>
      </c>
      <c r="F13" s="52" t="s">
        <v>27</v>
      </c>
      <c r="G13" s="39">
        <f>G14</f>
        <v>2707.4</v>
      </c>
      <c r="H13" s="39">
        <f t="shared" ref="H13:I15" si="1">H14</f>
        <v>1846.8</v>
      </c>
      <c r="I13" s="39">
        <f t="shared" si="1"/>
        <v>1831</v>
      </c>
    </row>
    <row r="14" spans="1:9" ht="15.6" x14ac:dyDescent="0.3">
      <c r="A14" s="7" t="s">
        <v>24</v>
      </c>
      <c r="B14" s="85" t="s">
        <v>67</v>
      </c>
      <c r="C14" s="84">
        <v>886</v>
      </c>
      <c r="D14" s="52" t="s">
        <v>1</v>
      </c>
      <c r="E14" s="52" t="s">
        <v>199</v>
      </c>
      <c r="F14" s="52" t="s">
        <v>27</v>
      </c>
      <c r="G14" s="39">
        <f>G15</f>
        <v>2707.4</v>
      </c>
      <c r="H14" s="39">
        <f t="shared" si="1"/>
        <v>1846.8</v>
      </c>
      <c r="I14" s="39">
        <f t="shared" si="1"/>
        <v>1831</v>
      </c>
    </row>
    <row r="15" spans="1:9" ht="15.6" x14ac:dyDescent="0.3">
      <c r="A15" s="7" t="s">
        <v>25</v>
      </c>
      <c r="B15" s="9" t="s">
        <v>68</v>
      </c>
      <c r="C15" s="84">
        <v>886</v>
      </c>
      <c r="D15" s="52" t="s">
        <v>1</v>
      </c>
      <c r="E15" s="52" t="s">
        <v>200</v>
      </c>
      <c r="F15" s="52" t="s">
        <v>27</v>
      </c>
      <c r="G15" s="39">
        <f>G16</f>
        <v>2707.4</v>
      </c>
      <c r="H15" s="39">
        <f t="shared" si="1"/>
        <v>1846.8</v>
      </c>
      <c r="I15" s="39">
        <f t="shared" si="1"/>
        <v>1831</v>
      </c>
    </row>
    <row r="16" spans="1:9" ht="31.2" x14ac:dyDescent="0.3">
      <c r="A16" s="7" t="s">
        <v>26</v>
      </c>
      <c r="B16" s="9" t="s">
        <v>132</v>
      </c>
      <c r="C16" s="84">
        <v>886</v>
      </c>
      <c r="D16" s="52" t="s">
        <v>1</v>
      </c>
      <c r="E16" s="52" t="s">
        <v>201</v>
      </c>
      <c r="F16" s="52" t="s">
        <v>27</v>
      </c>
      <c r="G16" s="39">
        <f>G17+G19</f>
        <v>2707.4</v>
      </c>
      <c r="H16" s="39">
        <f>H17+H19</f>
        <v>1846.8</v>
      </c>
      <c r="I16" s="39">
        <f>I17+I19</f>
        <v>1831</v>
      </c>
    </row>
    <row r="17" spans="1:9" ht="51" customHeight="1" x14ac:dyDescent="0.3">
      <c r="A17" s="7" t="s">
        <v>35</v>
      </c>
      <c r="B17" s="9" t="s">
        <v>246</v>
      </c>
      <c r="C17" s="84">
        <v>886</v>
      </c>
      <c r="D17" s="52" t="s">
        <v>1</v>
      </c>
      <c r="E17" s="52" t="s">
        <v>201</v>
      </c>
      <c r="F17" s="52" t="s">
        <v>28</v>
      </c>
      <c r="G17" s="39">
        <f>G18</f>
        <v>2707.4</v>
      </c>
      <c r="H17" s="39">
        <f>H18</f>
        <v>1846.8</v>
      </c>
      <c r="I17" s="39">
        <f>I18</f>
        <v>1831</v>
      </c>
    </row>
    <row r="18" spans="1:9" ht="18.75" customHeight="1" x14ac:dyDescent="0.3">
      <c r="A18" s="7" t="s">
        <v>36</v>
      </c>
      <c r="B18" s="9" t="s">
        <v>32</v>
      </c>
      <c r="C18" s="84">
        <v>886</v>
      </c>
      <c r="D18" s="52" t="s">
        <v>1</v>
      </c>
      <c r="E18" s="52" t="s">
        <v>201</v>
      </c>
      <c r="F18" s="52" t="s">
        <v>30</v>
      </c>
      <c r="G18" s="88">
        <v>2707.4</v>
      </c>
      <c r="H18" s="88">
        <v>1846.8</v>
      </c>
      <c r="I18" s="88">
        <v>1831</v>
      </c>
    </row>
    <row r="19" spans="1:9" ht="21.75" hidden="1" customHeight="1" outlineLevel="1" x14ac:dyDescent="0.3">
      <c r="A19" s="7" t="s">
        <v>37</v>
      </c>
      <c r="B19" s="9" t="s">
        <v>33</v>
      </c>
      <c r="C19" s="84">
        <v>886</v>
      </c>
      <c r="D19" s="52" t="s">
        <v>1</v>
      </c>
      <c r="E19" s="52" t="s">
        <v>201</v>
      </c>
      <c r="F19" s="52" t="s">
        <v>13</v>
      </c>
      <c r="G19" s="39">
        <f>G20</f>
        <v>0</v>
      </c>
      <c r="H19" s="39">
        <f>H20</f>
        <v>0</v>
      </c>
      <c r="I19" s="39">
        <f>I20</f>
        <v>0</v>
      </c>
    </row>
    <row r="20" spans="1:9" ht="31.2" hidden="1" outlineLevel="1" x14ac:dyDescent="0.3">
      <c r="A20" s="7" t="s">
        <v>65</v>
      </c>
      <c r="B20" s="9" t="s">
        <v>34</v>
      </c>
      <c r="C20" s="84">
        <v>886</v>
      </c>
      <c r="D20" s="52" t="s">
        <v>1</v>
      </c>
      <c r="E20" s="52" t="s">
        <v>201</v>
      </c>
      <c r="F20" s="52" t="s">
        <v>8</v>
      </c>
      <c r="G20" s="39"/>
      <c r="H20" s="40"/>
      <c r="I20" s="40"/>
    </row>
    <row r="21" spans="1:9" ht="46.8" collapsed="1" x14ac:dyDescent="0.3">
      <c r="A21" s="7" t="s">
        <v>37</v>
      </c>
      <c r="B21" s="9" t="s">
        <v>12</v>
      </c>
      <c r="C21" s="84">
        <v>886</v>
      </c>
      <c r="D21" s="52" t="s">
        <v>2</v>
      </c>
      <c r="E21" s="52" t="s">
        <v>27</v>
      </c>
      <c r="F21" s="52" t="s">
        <v>27</v>
      </c>
      <c r="G21" s="39">
        <f t="shared" ref="G21:I23" si="2">G22</f>
        <v>2758.3</v>
      </c>
      <c r="H21" s="39">
        <f t="shared" si="2"/>
        <v>2760.9</v>
      </c>
      <c r="I21" s="39">
        <f t="shared" si="2"/>
        <v>2760.9</v>
      </c>
    </row>
    <row r="22" spans="1:9" ht="38.25" customHeight="1" x14ac:dyDescent="0.3">
      <c r="A22" s="7" t="s">
        <v>65</v>
      </c>
      <c r="B22" s="85" t="s">
        <v>72</v>
      </c>
      <c r="C22" s="84">
        <v>886</v>
      </c>
      <c r="D22" s="52" t="s">
        <v>2</v>
      </c>
      <c r="E22" s="52" t="s">
        <v>202</v>
      </c>
      <c r="F22" s="52" t="s">
        <v>27</v>
      </c>
      <c r="G22" s="39">
        <f t="shared" si="2"/>
        <v>2758.3</v>
      </c>
      <c r="H22" s="39">
        <f t="shared" si="2"/>
        <v>2760.9</v>
      </c>
      <c r="I22" s="39">
        <f t="shared" si="2"/>
        <v>2760.9</v>
      </c>
    </row>
    <row r="23" spans="1:9" ht="31.2" x14ac:dyDescent="0.3">
      <c r="A23" s="7" t="s">
        <v>66</v>
      </c>
      <c r="B23" s="86" t="s">
        <v>133</v>
      </c>
      <c r="C23" s="84">
        <v>886</v>
      </c>
      <c r="D23" s="52" t="s">
        <v>2</v>
      </c>
      <c r="E23" s="52" t="s">
        <v>203</v>
      </c>
      <c r="F23" s="52" t="s">
        <v>27</v>
      </c>
      <c r="G23" s="39">
        <f>G24</f>
        <v>2758.3</v>
      </c>
      <c r="H23" s="39">
        <f t="shared" si="2"/>
        <v>2760.9</v>
      </c>
      <c r="I23" s="39">
        <f t="shared" si="2"/>
        <v>2760.9</v>
      </c>
    </row>
    <row r="24" spans="1:9" ht="46.8" x14ac:dyDescent="0.3">
      <c r="A24" s="7" t="s">
        <v>38</v>
      </c>
      <c r="B24" s="9" t="s">
        <v>134</v>
      </c>
      <c r="C24" s="84">
        <v>886</v>
      </c>
      <c r="D24" s="52" t="s">
        <v>2</v>
      </c>
      <c r="E24" s="52" t="s">
        <v>204</v>
      </c>
      <c r="F24" s="52" t="s">
        <v>27</v>
      </c>
      <c r="G24" s="39">
        <f>G25+G27+G29+G31</f>
        <v>2758.3</v>
      </c>
      <c r="H24" s="39">
        <f t="shared" ref="H24:I24" si="3">H25+H27+H29+H31</f>
        <v>2760.9</v>
      </c>
      <c r="I24" s="39">
        <f t="shared" si="3"/>
        <v>2760.9</v>
      </c>
    </row>
    <row r="25" spans="1:9" ht="51" customHeight="1" x14ac:dyDescent="0.3">
      <c r="A25" s="7" t="s">
        <v>39</v>
      </c>
      <c r="B25" s="9" t="s">
        <v>246</v>
      </c>
      <c r="C25" s="84">
        <v>886</v>
      </c>
      <c r="D25" s="52" t="s">
        <v>2</v>
      </c>
      <c r="E25" s="52" t="s">
        <v>204</v>
      </c>
      <c r="F25" s="52" t="s">
        <v>28</v>
      </c>
      <c r="G25" s="39">
        <f>G26</f>
        <v>1594.8</v>
      </c>
      <c r="H25" s="39">
        <f>H26</f>
        <v>1615.2</v>
      </c>
      <c r="I25" s="39">
        <f>I26</f>
        <v>1615.2</v>
      </c>
    </row>
    <row r="26" spans="1:9" ht="20.25" customHeight="1" x14ac:dyDescent="0.3">
      <c r="A26" s="7" t="s">
        <v>40</v>
      </c>
      <c r="B26" s="9" t="s">
        <v>32</v>
      </c>
      <c r="C26" s="84">
        <v>886</v>
      </c>
      <c r="D26" s="52" t="s">
        <v>2</v>
      </c>
      <c r="E26" s="52" t="s">
        <v>204</v>
      </c>
      <c r="F26" s="52" t="s">
        <v>30</v>
      </c>
      <c r="G26" s="39">
        <v>1594.8</v>
      </c>
      <c r="H26" s="39">
        <v>1615.2</v>
      </c>
      <c r="I26" s="39">
        <v>1615.2</v>
      </c>
    </row>
    <row r="27" spans="1:9" ht="21" customHeight="1" x14ac:dyDescent="0.3">
      <c r="A27" s="7" t="s">
        <v>41</v>
      </c>
      <c r="B27" s="9" t="s">
        <v>33</v>
      </c>
      <c r="C27" s="84">
        <v>886</v>
      </c>
      <c r="D27" s="52" t="s">
        <v>2</v>
      </c>
      <c r="E27" s="52" t="s">
        <v>204</v>
      </c>
      <c r="F27" s="52" t="s">
        <v>13</v>
      </c>
      <c r="G27" s="39">
        <f>G28</f>
        <v>1162.7</v>
      </c>
      <c r="H27" s="39">
        <f>H28</f>
        <v>1145.5999999999999</v>
      </c>
      <c r="I27" s="39">
        <f>I28</f>
        <v>1145.5999999999999</v>
      </c>
    </row>
    <row r="28" spans="1:9" ht="31.2" x14ac:dyDescent="0.3">
      <c r="A28" s="7" t="s">
        <v>42</v>
      </c>
      <c r="B28" s="117" t="s">
        <v>34</v>
      </c>
      <c r="C28" s="84">
        <v>886</v>
      </c>
      <c r="D28" s="52" t="s">
        <v>2</v>
      </c>
      <c r="E28" s="52" t="s">
        <v>204</v>
      </c>
      <c r="F28" s="52" t="s">
        <v>8</v>
      </c>
      <c r="G28" s="39">
        <v>1162.7</v>
      </c>
      <c r="H28" s="39">
        <v>1145.5999999999999</v>
      </c>
      <c r="I28" s="39">
        <v>1145.5999999999999</v>
      </c>
    </row>
    <row r="29" spans="1:9" ht="31.2" hidden="1" outlineLevel="1" x14ac:dyDescent="0.3">
      <c r="A29" s="7" t="s">
        <v>43</v>
      </c>
      <c r="B29" s="125" t="s">
        <v>292</v>
      </c>
      <c r="C29" s="84">
        <v>886</v>
      </c>
      <c r="D29" s="52" t="s">
        <v>2</v>
      </c>
      <c r="E29" s="52" t="s">
        <v>204</v>
      </c>
      <c r="F29" s="52" t="s">
        <v>109</v>
      </c>
      <c r="G29" s="39">
        <f>G30</f>
        <v>0</v>
      </c>
      <c r="H29" s="39">
        <f t="shared" ref="H29:I29" si="4">H30</f>
        <v>0</v>
      </c>
      <c r="I29" s="39">
        <f t="shared" si="4"/>
        <v>0</v>
      </c>
    </row>
    <row r="30" spans="1:9" ht="15.6" hidden="1" outlineLevel="1" x14ac:dyDescent="0.3">
      <c r="A30" s="7" t="s">
        <v>70</v>
      </c>
      <c r="B30" s="89" t="s">
        <v>293</v>
      </c>
      <c r="C30" s="84">
        <v>886</v>
      </c>
      <c r="D30" s="52" t="s">
        <v>2</v>
      </c>
      <c r="E30" s="52" t="s">
        <v>204</v>
      </c>
      <c r="F30" s="52" t="s">
        <v>111</v>
      </c>
      <c r="G30" s="39"/>
      <c r="H30" s="39"/>
      <c r="I30" s="39"/>
    </row>
    <row r="31" spans="1:9" ht="15.6" collapsed="1" x14ac:dyDescent="0.3">
      <c r="A31" s="7" t="s">
        <v>43</v>
      </c>
      <c r="B31" s="12" t="s">
        <v>75</v>
      </c>
      <c r="C31" s="84">
        <v>886</v>
      </c>
      <c r="D31" s="52" t="s">
        <v>2</v>
      </c>
      <c r="E31" s="52" t="s">
        <v>204</v>
      </c>
      <c r="F31" s="52" t="s">
        <v>11</v>
      </c>
      <c r="G31" s="39">
        <f>G32</f>
        <v>0.8</v>
      </c>
      <c r="H31" s="39">
        <f>H32</f>
        <v>0.1</v>
      </c>
      <c r="I31" s="39">
        <f>I32</f>
        <v>0.1</v>
      </c>
    </row>
    <row r="32" spans="1:9" ht="15.6" x14ac:dyDescent="0.3">
      <c r="A32" s="7" t="s">
        <v>70</v>
      </c>
      <c r="B32" s="86" t="s">
        <v>107</v>
      </c>
      <c r="C32" s="84">
        <v>886</v>
      </c>
      <c r="D32" s="52" t="s">
        <v>2</v>
      </c>
      <c r="E32" s="52" t="s">
        <v>204</v>
      </c>
      <c r="F32" s="52" t="s">
        <v>108</v>
      </c>
      <c r="G32" s="39">
        <v>0.8</v>
      </c>
      <c r="H32" s="39">
        <v>0.1</v>
      </c>
      <c r="I32" s="39">
        <v>0.1</v>
      </c>
    </row>
    <row r="33" spans="1:9" ht="15.6" x14ac:dyDescent="0.3">
      <c r="A33" s="7" t="s">
        <v>71</v>
      </c>
      <c r="B33" s="80" t="s">
        <v>73</v>
      </c>
      <c r="C33" s="84">
        <v>886</v>
      </c>
      <c r="D33" s="55" t="s">
        <v>74</v>
      </c>
      <c r="E33" s="55"/>
      <c r="F33" s="55"/>
      <c r="G33" s="88">
        <f>G34</f>
        <v>40</v>
      </c>
      <c r="H33" s="88">
        <f t="shared" ref="H33:I37" si="5">H34</f>
        <v>40</v>
      </c>
      <c r="I33" s="88">
        <f t="shared" si="5"/>
        <v>40</v>
      </c>
    </row>
    <row r="34" spans="1:9" ht="19.5" customHeight="1" x14ac:dyDescent="0.3">
      <c r="A34" s="7" t="s">
        <v>44</v>
      </c>
      <c r="B34" s="12" t="s">
        <v>72</v>
      </c>
      <c r="C34" s="84">
        <v>886</v>
      </c>
      <c r="D34" s="55" t="s">
        <v>74</v>
      </c>
      <c r="E34" s="55" t="s">
        <v>202</v>
      </c>
      <c r="F34" s="55"/>
      <c r="G34" s="88">
        <f>G35</f>
        <v>40</v>
      </c>
      <c r="H34" s="88">
        <f t="shared" si="5"/>
        <v>40</v>
      </c>
      <c r="I34" s="88">
        <f t="shared" si="5"/>
        <v>40</v>
      </c>
    </row>
    <row r="35" spans="1:9" ht="31.2" x14ac:dyDescent="0.3">
      <c r="A35" s="7" t="s">
        <v>45</v>
      </c>
      <c r="B35" s="86" t="s">
        <v>133</v>
      </c>
      <c r="C35" s="84">
        <v>886</v>
      </c>
      <c r="D35" s="55" t="s">
        <v>74</v>
      </c>
      <c r="E35" s="55" t="s">
        <v>203</v>
      </c>
      <c r="F35" s="55"/>
      <c r="G35" s="88">
        <f>G36</f>
        <v>40</v>
      </c>
      <c r="H35" s="88">
        <f t="shared" si="5"/>
        <v>40</v>
      </c>
      <c r="I35" s="88">
        <f t="shared" si="5"/>
        <v>40</v>
      </c>
    </row>
    <row r="36" spans="1:9" ht="46.8" x14ac:dyDescent="0.3">
      <c r="A36" s="7" t="s">
        <v>46</v>
      </c>
      <c r="B36" s="12" t="s">
        <v>135</v>
      </c>
      <c r="C36" s="84">
        <v>886</v>
      </c>
      <c r="D36" s="55" t="s">
        <v>74</v>
      </c>
      <c r="E36" s="55" t="s">
        <v>205</v>
      </c>
      <c r="F36" s="55"/>
      <c r="G36" s="88">
        <f>G37</f>
        <v>40</v>
      </c>
      <c r="H36" s="88">
        <f t="shared" si="5"/>
        <v>40</v>
      </c>
      <c r="I36" s="88">
        <f t="shared" si="5"/>
        <v>40</v>
      </c>
    </row>
    <row r="37" spans="1:9" ht="15.6" x14ac:dyDescent="0.3">
      <c r="A37" s="7" t="s">
        <v>47</v>
      </c>
      <c r="B37" s="12" t="s">
        <v>75</v>
      </c>
      <c r="C37" s="84">
        <v>886</v>
      </c>
      <c r="D37" s="55" t="s">
        <v>74</v>
      </c>
      <c r="E37" s="55" t="s">
        <v>205</v>
      </c>
      <c r="F37" s="55" t="s">
        <v>11</v>
      </c>
      <c r="G37" s="88">
        <f>G38</f>
        <v>40</v>
      </c>
      <c r="H37" s="88">
        <f t="shared" si="5"/>
        <v>40</v>
      </c>
      <c r="I37" s="88">
        <f t="shared" si="5"/>
        <v>40</v>
      </c>
    </row>
    <row r="38" spans="1:9" ht="15.6" x14ac:dyDescent="0.3">
      <c r="A38" s="7" t="s">
        <v>48</v>
      </c>
      <c r="B38" s="12" t="s">
        <v>76</v>
      </c>
      <c r="C38" s="84">
        <v>886</v>
      </c>
      <c r="D38" s="55" t="s">
        <v>74</v>
      </c>
      <c r="E38" s="55" t="s">
        <v>205</v>
      </c>
      <c r="F38" s="55" t="s">
        <v>10</v>
      </c>
      <c r="G38" s="88">
        <v>40</v>
      </c>
      <c r="H38" s="88">
        <v>40</v>
      </c>
      <c r="I38" s="88">
        <v>40</v>
      </c>
    </row>
    <row r="39" spans="1:9" ht="15.6" x14ac:dyDescent="0.3">
      <c r="A39" s="7" t="s">
        <v>49</v>
      </c>
      <c r="B39" s="89" t="s">
        <v>344</v>
      </c>
      <c r="C39" s="84">
        <v>886</v>
      </c>
      <c r="D39" s="52" t="s">
        <v>341</v>
      </c>
      <c r="E39" s="55"/>
      <c r="F39" s="55"/>
      <c r="G39" s="88">
        <f>G40</f>
        <v>358.7</v>
      </c>
      <c r="H39" s="88">
        <f t="shared" ref="H39:I39" si="6">H40</f>
        <v>217.2</v>
      </c>
      <c r="I39" s="88">
        <f t="shared" si="6"/>
        <v>74</v>
      </c>
    </row>
    <row r="40" spans="1:9" ht="46.8" x14ac:dyDescent="0.3">
      <c r="A40" s="7" t="s">
        <v>50</v>
      </c>
      <c r="B40" s="134" t="s">
        <v>300</v>
      </c>
      <c r="C40" s="84">
        <v>886</v>
      </c>
      <c r="D40" s="52" t="s">
        <v>341</v>
      </c>
      <c r="E40" s="52" t="s">
        <v>206</v>
      </c>
      <c r="F40" s="135"/>
      <c r="G40" s="136">
        <f>G41</f>
        <v>358.7</v>
      </c>
      <c r="H40" s="136">
        <f t="shared" ref="H40:I46" si="7">H41</f>
        <v>217.2</v>
      </c>
      <c r="I40" s="136">
        <f t="shared" si="7"/>
        <v>74</v>
      </c>
    </row>
    <row r="41" spans="1:9" ht="38.25" customHeight="1" x14ac:dyDescent="0.3">
      <c r="A41" s="7" t="s">
        <v>51</v>
      </c>
      <c r="B41" s="9" t="s">
        <v>370</v>
      </c>
      <c r="C41" s="84">
        <v>886</v>
      </c>
      <c r="D41" s="52" t="s">
        <v>341</v>
      </c>
      <c r="E41" s="52" t="s">
        <v>342</v>
      </c>
      <c r="F41" s="135"/>
      <c r="G41" s="136">
        <f>G42+G45</f>
        <v>358.7</v>
      </c>
      <c r="H41" s="136">
        <f t="shared" ref="H41:I41" si="8">H42+H45</f>
        <v>217.2</v>
      </c>
      <c r="I41" s="136">
        <f t="shared" si="8"/>
        <v>74</v>
      </c>
    </row>
    <row r="42" spans="1:9" ht="88.5" customHeight="1" x14ac:dyDescent="0.3">
      <c r="A42" s="7" t="s">
        <v>52</v>
      </c>
      <c r="B42" s="9" t="s">
        <v>372</v>
      </c>
      <c r="C42" s="84">
        <v>886</v>
      </c>
      <c r="D42" s="52" t="s">
        <v>341</v>
      </c>
      <c r="E42" s="52" t="s">
        <v>373</v>
      </c>
      <c r="F42" s="135"/>
      <c r="G42" s="88">
        <f>G43</f>
        <v>328.7</v>
      </c>
      <c r="H42" s="88">
        <f t="shared" ref="H42:I43" si="9">H43</f>
        <v>187.2</v>
      </c>
      <c r="I42" s="88">
        <f t="shared" si="9"/>
        <v>44</v>
      </c>
    </row>
    <row r="43" spans="1:9" ht="26.25" customHeight="1" x14ac:dyDescent="0.3">
      <c r="A43" s="7" t="s">
        <v>53</v>
      </c>
      <c r="B43" s="9" t="s">
        <v>33</v>
      </c>
      <c r="C43" s="84">
        <v>886</v>
      </c>
      <c r="D43" s="52" t="s">
        <v>341</v>
      </c>
      <c r="E43" s="52" t="s">
        <v>373</v>
      </c>
      <c r="F43" s="135" t="s">
        <v>13</v>
      </c>
      <c r="G43" s="136">
        <f>G44</f>
        <v>328.7</v>
      </c>
      <c r="H43" s="136">
        <f t="shared" si="9"/>
        <v>187.2</v>
      </c>
      <c r="I43" s="136">
        <f t="shared" si="9"/>
        <v>44</v>
      </c>
    </row>
    <row r="44" spans="1:9" ht="38.25" customHeight="1" x14ac:dyDescent="0.3">
      <c r="A44" s="7" t="s">
        <v>54</v>
      </c>
      <c r="B44" s="117" t="s">
        <v>34</v>
      </c>
      <c r="C44" s="84">
        <v>886</v>
      </c>
      <c r="D44" s="52" t="s">
        <v>341</v>
      </c>
      <c r="E44" s="52" t="s">
        <v>373</v>
      </c>
      <c r="F44" s="135" t="s">
        <v>8</v>
      </c>
      <c r="G44" s="88">
        <v>328.7</v>
      </c>
      <c r="H44" s="88">
        <v>187.2</v>
      </c>
      <c r="I44" s="88">
        <v>44</v>
      </c>
    </row>
    <row r="45" spans="1:9" ht="78" x14ac:dyDescent="0.3">
      <c r="A45" s="7" t="s">
        <v>55</v>
      </c>
      <c r="B45" s="12" t="s">
        <v>371</v>
      </c>
      <c r="C45" s="84">
        <v>886</v>
      </c>
      <c r="D45" s="52" t="s">
        <v>341</v>
      </c>
      <c r="E45" s="55" t="s">
        <v>343</v>
      </c>
      <c r="F45" s="135"/>
      <c r="G45" s="136">
        <f>G46</f>
        <v>30</v>
      </c>
      <c r="H45" s="136">
        <f t="shared" si="7"/>
        <v>30</v>
      </c>
      <c r="I45" s="136">
        <f t="shared" si="7"/>
        <v>30</v>
      </c>
    </row>
    <row r="46" spans="1:9" ht="15.6" x14ac:dyDescent="0.3">
      <c r="A46" s="7" t="s">
        <v>56</v>
      </c>
      <c r="B46" s="9" t="s">
        <v>33</v>
      </c>
      <c r="C46" s="84">
        <v>886</v>
      </c>
      <c r="D46" s="52" t="s">
        <v>341</v>
      </c>
      <c r="E46" s="55" t="s">
        <v>343</v>
      </c>
      <c r="F46" s="135" t="s">
        <v>13</v>
      </c>
      <c r="G46" s="136">
        <f>G47</f>
        <v>30</v>
      </c>
      <c r="H46" s="136">
        <f t="shared" si="7"/>
        <v>30</v>
      </c>
      <c r="I46" s="136">
        <f t="shared" si="7"/>
        <v>30</v>
      </c>
    </row>
    <row r="47" spans="1:9" ht="31.2" x14ac:dyDescent="0.3">
      <c r="A47" s="7" t="s">
        <v>57</v>
      </c>
      <c r="B47" s="117" t="s">
        <v>34</v>
      </c>
      <c r="C47" s="84">
        <v>886</v>
      </c>
      <c r="D47" s="52" t="s">
        <v>341</v>
      </c>
      <c r="E47" s="55" t="s">
        <v>343</v>
      </c>
      <c r="F47" s="135" t="s">
        <v>8</v>
      </c>
      <c r="G47" s="136">
        <v>30</v>
      </c>
      <c r="H47" s="136">
        <v>30</v>
      </c>
      <c r="I47" s="136">
        <v>30</v>
      </c>
    </row>
    <row r="48" spans="1:9" ht="15.6" x14ac:dyDescent="0.3">
      <c r="A48" s="7" t="s">
        <v>58</v>
      </c>
      <c r="B48" s="80" t="s">
        <v>114</v>
      </c>
      <c r="C48" s="84">
        <v>886</v>
      </c>
      <c r="D48" s="55" t="s">
        <v>129</v>
      </c>
      <c r="E48" s="55"/>
      <c r="F48" s="55"/>
      <c r="G48" s="88">
        <f>G49</f>
        <v>219.4</v>
      </c>
      <c r="H48" s="88">
        <f t="shared" ref="H48:I48" si="10">H49</f>
        <v>218.4</v>
      </c>
      <c r="I48" s="88">
        <f t="shared" si="10"/>
        <v>218.5</v>
      </c>
    </row>
    <row r="49" spans="1:9" ht="31.2" x14ac:dyDescent="0.3">
      <c r="A49" s="7" t="s">
        <v>59</v>
      </c>
      <c r="B49" s="12" t="s">
        <v>311</v>
      </c>
      <c r="C49" s="84">
        <v>886</v>
      </c>
      <c r="D49" s="55" t="s">
        <v>239</v>
      </c>
      <c r="E49" s="55"/>
      <c r="F49" s="55"/>
      <c r="G49" s="88">
        <f>G50</f>
        <v>219.4</v>
      </c>
      <c r="H49" s="88">
        <f t="shared" ref="G49:I53" si="11">H50</f>
        <v>218.4</v>
      </c>
      <c r="I49" s="88">
        <f t="shared" si="11"/>
        <v>218.5</v>
      </c>
    </row>
    <row r="50" spans="1:9" ht="33" customHeight="1" x14ac:dyDescent="0.3">
      <c r="A50" s="7" t="s">
        <v>60</v>
      </c>
      <c r="B50" s="86" t="s">
        <v>255</v>
      </c>
      <c r="C50" s="84">
        <v>886</v>
      </c>
      <c r="D50" s="123" t="s">
        <v>239</v>
      </c>
      <c r="E50" s="55" t="s">
        <v>206</v>
      </c>
      <c r="F50" s="55"/>
      <c r="G50" s="88">
        <f t="shared" si="11"/>
        <v>219.4</v>
      </c>
      <c r="H50" s="88">
        <f t="shared" si="11"/>
        <v>218.4</v>
      </c>
      <c r="I50" s="88">
        <f t="shared" si="11"/>
        <v>218.5</v>
      </c>
    </row>
    <row r="51" spans="1:9" ht="33" customHeight="1" x14ac:dyDescent="0.3">
      <c r="A51" s="7" t="s">
        <v>61</v>
      </c>
      <c r="B51" s="118" t="s">
        <v>253</v>
      </c>
      <c r="C51" s="84">
        <v>886</v>
      </c>
      <c r="D51" s="123" t="s">
        <v>239</v>
      </c>
      <c r="E51" s="55" t="s">
        <v>207</v>
      </c>
      <c r="F51" s="55"/>
      <c r="G51" s="88">
        <f>G52+G55+G58</f>
        <v>219.4</v>
      </c>
      <c r="H51" s="88">
        <f t="shared" ref="H51:I51" si="12">H52+H55+H58</f>
        <v>218.4</v>
      </c>
      <c r="I51" s="88">
        <f t="shared" si="12"/>
        <v>218.5</v>
      </c>
    </row>
    <row r="52" spans="1:9" ht="95.4" customHeight="1" x14ac:dyDescent="0.3">
      <c r="A52" s="7" t="s">
        <v>62</v>
      </c>
      <c r="B52" s="12" t="s">
        <v>256</v>
      </c>
      <c r="C52" s="84">
        <v>886</v>
      </c>
      <c r="D52" s="123" t="s">
        <v>239</v>
      </c>
      <c r="E52" s="55" t="s">
        <v>208</v>
      </c>
      <c r="F52" s="55"/>
      <c r="G52" s="88">
        <f t="shared" si="11"/>
        <v>216.8</v>
      </c>
      <c r="H52" s="88">
        <f t="shared" si="11"/>
        <v>216.8</v>
      </c>
      <c r="I52" s="88">
        <f t="shared" si="11"/>
        <v>216.8</v>
      </c>
    </row>
    <row r="53" spans="1:9" ht="19.2" customHeight="1" x14ac:dyDescent="0.3">
      <c r="A53" s="7" t="s">
        <v>63</v>
      </c>
      <c r="B53" s="9" t="s">
        <v>33</v>
      </c>
      <c r="C53" s="84">
        <v>886</v>
      </c>
      <c r="D53" s="123" t="s">
        <v>239</v>
      </c>
      <c r="E53" s="55" t="s">
        <v>208</v>
      </c>
      <c r="F53" s="55" t="s">
        <v>13</v>
      </c>
      <c r="G53" s="88">
        <f t="shared" si="11"/>
        <v>216.8</v>
      </c>
      <c r="H53" s="88">
        <f t="shared" si="11"/>
        <v>216.8</v>
      </c>
      <c r="I53" s="88">
        <f t="shared" si="11"/>
        <v>216.8</v>
      </c>
    </row>
    <row r="54" spans="1:9" ht="31.2" x14ac:dyDescent="0.3">
      <c r="A54" s="7" t="s">
        <v>64</v>
      </c>
      <c r="B54" s="117" t="s">
        <v>34</v>
      </c>
      <c r="C54" s="84">
        <v>886</v>
      </c>
      <c r="D54" s="123" t="s">
        <v>239</v>
      </c>
      <c r="E54" s="55" t="s">
        <v>208</v>
      </c>
      <c r="F54" s="55" t="s">
        <v>8</v>
      </c>
      <c r="G54" s="88">
        <v>216.8</v>
      </c>
      <c r="H54" s="88">
        <v>216.8</v>
      </c>
      <c r="I54" s="88">
        <v>216.8</v>
      </c>
    </row>
    <row r="55" spans="1:9" ht="84.75" customHeight="1" x14ac:dyDescent="0.3">
      <c r="A55" s="7" t="s">
        <v>82</v>
      </c>
      <c r="B55" s="9" t="s">
        <v>374</v>
      </c>
      <c r="C55" s="84">
        <v>888</v>
      </c>
      <c r="D55" s="123" t="s">
        <v>239</v>
      </c>
      <c r="E55" s="55" t="s">
        <v>275</v>
      </c>
      <c r="F55" s="55"/>
      <c r="G55" s="88">
        <f>G56</f>
        <v>2.5</v>
      </c>
      <c r="H55" s="88">
        <f t="shared" ref="H55:I56" si="13">H56</f>
        <v>1.5</v>
      </c>
      <c r="I55" s="88">
        <f t="shared" si="13"/>
        <v>1.6</v>
      </c>
    </row>
    <row r="56" spans="1:9" ht="31.2" x14ac:dyDescent="0.3">
      <c r="A56" s="7" t="s">
        <v>83</v>
      </c>
      <c r="B56" s="12" t="s">
        <v>276</v>
      </c>
      <c r="C56" s="84">
        <v>888</v>
      </c>
      <c r="D56" s="123" t="s">
        <v>239</v>
      </c>
      <c r="E56" s="55" t="s">
        <v>275</v>
      </c>
      <c r="F56" s="76">
        <v>200</v>
      </c>
      <c r="G56" s="88">
        <f>G57</f>
        <v>2.5</v>
      </c>
      <c r="H56" s="88">
        <f t="shared" si="13"/>
        <v>1.5</v>
      </c>
      <c r="I56" s="88">
        <f t="shared" si="13"/>
        <v>1.6</v>
      </c>
    </row>
    <row r="57" spans="1:9" ht="31.2" x14ac:dyDescent="0.3">
      <c r="A57" s="7" t="s">
        <v>84</v>
      </c>
      <c r="B57" s="12" t="s">
        <v>34</v>
      </c>
      <c r="C57" s="84">
        <v>888</v>
      </c>
      <c r="D57" s="123" t="s">
        <v>239</v>
      </c>
      <c r="E57" s="55" t="s">
        <v>275</v>
      </c>
      <c r="F57" s="76">
        <v>240</v>
      </c>
      <c r="G57" s="88">
        <v>2.5</v>
      </c>
      <c r="H57" s="88">
        <v>1.5</v>
      </c>
      <c r="I57" s="88">
        <v>1.6</v>
      </c>
    </row>
    <row r="58" spans="1:9" ht="83.4" customHeight="1" x14ac:dyDescent="0.3">
      <c r="A58" s="7" t="s">
        <v>85</v>
      </c>
      <c r="B58" s="12" t="s">
        <v>375</v>
      </c>
      <c r="C58" s="84">
        <v>886</v>
      </c>
      <c r="D58" s="55" t="s">
        <v>239</v>
      </c>
      <c r="E58" s="55" t="s">
        <v>240</v>
      </c>
      <c r="F58" s="55"/>
      <c r="G58" s="88">
        <f t="shared" ref="G58:I59" si="14">G59</f>
        <v>0.1</v>
      </c>
      <c r="H58" s="88">
        <f t="shared" si="14"/>
        <v>0.1</v>
      </c>
      <c r="I58" s="88">
        <f t="shared" si="14"/>
        <v>0.1</v>
      </c>
    </row>
    <row r="59" spans="1:9" ht="19.95" customHeight="1" x14ac:dyDescent="0.3">
      <c r="A59" s="7" t="s">
        <v>86</v>
      </c>
      <c r="B59" s="9" t="s">
        <v>33</v>
      </c>
      <c r="C59" s="84">
        <v>886</v>
      </c>
      <c r="D59" s="55" t="s">
        <v>239</v>
      </c>
      <c r="E59" s="55" t="s">
        <v>240</v>
      </c>
      <c r="F59" s="55" t="s">
        <v>13</v>
      </c>
      <c r="G59" s="88">
        <f t="shared" si="14"/>
        <v>0.1</v>
      </c>
      <c r="H59" s="88">
        <f t="shared" si="14"/>
        <v>0.1</v>
      </c>
      <c r="I59" s="88">
        <f t="shared" si="14"/>
        <v>0.1</v>
      </c>
    </row>
    <row r="60" spans="1:9" ht="31.2" x14ac:dyDescent="0.3">
      <c r="A60" s="7" t="s">
        <v>87</v>
      </c>
      <c r="B60" s="117" t="s">
        <v>34</v>
      </c>
      <c r="C60" s="84">
        <v>886</v>
      </c>
      <c r="D60" s="55" t="s">
        <v>239</v>
      </c>
      <c r="E60" s="55" t="s">
        <v>240</v>
      </c>
      <c r="F60" s="55" t="s">
        <v>8</v>
      </c>
      <c r="G60" s="88">
        <v>0.1</v>
      </c>
      <c r="H60" s="88">
        <v>0.1</v>
      </c>
      <c r="I60" s="88">
        <v>0.1</v>
      </c>
    </row>
    <row r="61" spans="1:9" ht="15.6" x14ac:dyDescent="0.3">
      <c r="A61" s="7" t="s">
        <v>88</v>
      </c>
      <c r="B61" s="80" t="s">
        <v>80</v>
      </c>
      <c r="C61" s="84">
        <v>886</v>
      </c>
      <c r="D61" s="55" t="s">
        <v>79</v>
      </c>
      <c r="E61" s="55"/>
      <c r="F61" s="55"/>
      <c r="G61" s="88">
        <f>G62+G71</f>
        <v>132</v>
      </c>
      <c r="H61" s="88">
        <f t="shared" ref="H61:I61" si="15">H62+H71</f>
        <v>118.7</v>
      </c>
      <c r="I61" s="88">
        <f t="shared" si="15"/>
        <v>93.9</v>
      </c>
    </row>
    <row r="62" spans="1:9" ht="15.6" x14ac:dyDescent="0.3">
      <c r="A62" s="7" t="s">
        <v>89</v>
      </c>
      <c r="B62" s="85" t="s">
        <v>77</v>
      </c>
      <c r="C62" s="84">
        <v>886</v>
      </c>
      <c r="D62" s="87" t="s">
        <v>78</v>
      </c>
      <c r="E62" s="52"/>
      <c r="F62" s="52"/>
      <c r="G62" s="39">
        <f>G63</f>
        <v>102</v>
      </c>
      <c r="H62" s="39">
        <f t="shared" ref="H62:I66" si="16">H63</f>
        <v>88.7</v>
      </c>
      <c r="I62" s="39">
        <f t="shared" si="16"/>
        <v>93.9</v>
      </c>
    </row>
    <row r="63" spans="1:9" ht="35.25" customHeight="1" x14ac:dyDescent="0.3">
      <c r="A63" s="7" t="s">
        <v>90</v>
      </c>
      <c r="B63" s="86" t="s">
        <v>255</v>
      </c>
      <c r="C63" s="84">
        <v>886</v>
      </c>
      <c r="D63" s="87" t="s">
        <v>78</v>
      </c>
      <c r="E63" s="55" t="s">
        <v>206</v>
      </c>
      <c r="F63" s="52"/>
      <c r="G63" s="39">
        <f>G64</f>
        <v>102</v>
      </c>
      <c r="H63" s="39">
        <f t="shared" si="16"/>
        <v>88.7</v>
      </c>
      <c r="I63" s="39">
        <f t="shared" si="16"/>
        <v>93.9</v>
      </c>
    </row>
    <row r="64" spans="1:9" ht="39" customHeight="1" x14ac:dyDescent="0.3">
      <c r="A64" s="7" t="s">
        <v>91</v>
      </c>
      <c r="B64" s="157" t="s">
        <v>258</v>
      </c>
      <c r="C64" s="84">
        <v>886</v>
      </c>
      <c r="D64" s="52" t="s">
        <v>78</v>
      </c>
      <c r="E64" s="52" t="s">
        <v>209</v>
      </c>
      <c r="F64" s="52"/>
      <c r="G64" s="39">
        <f>G65+G68</f>
        <v>102</v>
      </c>
      <c r="H64" s="39">
        <f t="shared" ref="H64:I64" si="17">H65+H68</f>
        <v>88.7</v>
      </c>
      <c r="I64" s="39">
        <f t="shared" si="17"/>
        <v>93.9</v>
      </c>
    </row>
    <row r="65" spans="1:9" ht="102" customHeight="1" x14ac:dyDescent="0.3">
      <c r="A65" s="7" t="s">
        <v>98</v>
      </c>
      <c r="B65" s="12" t="s">
        <v>376</v>
      </c>
      <c r="C65" s="84">
        <v>886</v>
      </c>
      <c r="D65" s="52" t="s">
        <v>78</v>
      </c>
      <c r="E65" s="52" t="s">
        <v>210</v>
      </c>
      <c r="F65" s="52"/>
      <c r="G65" s="39">
        <f>G66</f>
        <v>102</v>
      </c>
      <c r="H65" s="39">
        <f t="shared" si="16"/>
        <v>88.7</v>
      </c>
      <c r="I65" s="39">
        <f t="shared" si="16"/>
        <v>93.9</v>
      </c>
    </row>
    <row r="66" spans="1:9" ht="15.6" x14ac:dyDescent="0.3">
      <c r="A66" s="7" t="s">
        <v>99</v>
      </c>
      <c r="B66" s="9" t="s">
        <v>33</v>
      </c>
      <c r="C66" s="84">
        <v>886</v>
      </c>
      <c r="D66" s="52" t="s">
        <v>78</v>
      </c>
      <c r="E66" s="52" t="s">
        <v>210</v>
      </c>
      <c r="F66" s="55" t="s">
        <v>13</v>
      </c>
      <c r="G66" s="39">
        <f>G67</f>
        <v>102</v>
      </c>
      <c r="H66" s="39">
        <f t="shared" si="16"/>
        <v>88.7</v>
      </c>
      <c r="I66" s="39">
        <f t="shared" si="16"/>
        <v>93.9</v>
      </c>
    </row>
    <row r="67" spans="1:9" ht="31.2" x14ac:dyDescent="0.3">
      <c r="A67" s="7" t="s">
        <v>100</v>
      </c>
      <c r="B67" s="117" t="s">
        <v>34</v>
      </c>
      <c r="C67" s="84">
        <v>886</v>
      </c>
      <c r="D67" s="52" t="s">
        <v>78</v>
      </c>
      <c r="E67" s="52" t="s">
        <v>210</v>
      </c>
      <c r="F67" s="55" t="s">
        <v>8</v>
      </c>
      <c r="G67" s="39">
        <v>102</v>
      </c>
      <c r="H67" s="39">
        <v>88.7</v>
      </c>
      <c r="I67" s="39">
        <v>93.9</v>
      </c>
    </row>
    <row r="68" spans="1:9" ht="105" hidden="1" customHeight="1" outlineLevel="1" x14ac:dyDescent="0.3">
      <c r="A68" s="7" t="s">
        <v>100</v>
      </c>
      <c r="B68" s="12" t="s">
        <v>380</v>
      </c>
      <c r="C68" s="84">
        <v>889</v>
      </c>
      <c r="D68" s="52" t="s">
        <v>121</v>
      </c>
      <c r="E68" s="52" t="s">
        <v>291</v>
      </c>
      <c r="F68" s="55"/>
      <c r="G68" s="39">
        <f>G69</f>
        <v>0</v>
      </c>
      <c r="H68" s="39">
        <f t="shared" ref="H68:I69" si="18">H69</f>
        <v>0</v>
      </c>
      <c r="I68" s="39">
        <f t="shared" si="18"/>
        <v>0</v>
      </c>
    </row>
    <row r="69" spans="1:9" ht="15.6" hidden="1" outlineLevel="1" x14ac:dyDescent="0.3">
      <c r="A69" s="7" t="s">
        <v>214</v>
      </c>
      <c r="B69" s="9" t="s">
        <v>33</v>
      </c>
      <c r="C69" s="84">
        <v>889</v>
      </c>
      <c r="D69" s="52" t="s">
        <v>78</v>
      </c>
      <c r="E69" s="52" t="s">
        <v>291</v>
      </c>
      <c r="F69" s="124" t="s">
        <v>13</v>
      </c>
      <c r="G69" s="39">
        <f>G70</f>
        <v>0</v>
      </c>
      <c r="H69" s="39">
        <f t="shared" si="18"/>
        <v>0</v>
      </c>
      <c r="I69" s="39">
        <f t="shared" si="18"/>
        <v>0</v>
      </c>
    </row>
    <row r="70" spans="1:9" ht="31.2" hidden="1" outlineLevel="1" x14ac:dyDescent="0.3">
      <c r="A70" s="7" t="s">
        <v>215</v>
      </c>
      <c r="B70" s="120" t="s">
        <v>34</v>
      </c>
      <c r="C70" s="84">
        <v>889</v>
      </c>
      <c r="D70" s="52" t="s">
        <v>78</v>
      </c>
      <c r="E70" s="52" t="s">
        <v>291</v>
      </c>
      <c r="F70" s="55" t="s">
        <v>8</v>
      </c>
      <c r="G70" s="39"/>
      <c r="H70" s="40"/>
      <c r="I70" s="40"/>
    </row>
    <row r="71" spans="1:9" ht="15.6" collapsed="1" x14ac:dyDescent="0.3">
      <c r="A71" s="7" t="s">
        <v>214</v>
      </c>
      <c r="B71" s="12" t="s">
        <v>92</v>
      </c>
      <c r="C71" s="84">
        <v>886</v>
      </c>
      <c r="D71" s="55" t="s">
        <v>93</v>
      </c>
      <c r="E71" s="52"/>
      <c r="F71" s="52"/>
      <c r="G71" s="39">
        <f>G72</f>
        <v>30</v>
      </c>
      <c r="H71" s="39">
        <f t="shared" ref="H71:I75" si="19">H72</f>
        <v>30</v>
      </c>
      <c r="I71" s="39">
        <f t="shared" si="19"/>
        <v>0</v>
      </c>
    </row>
    <row r="72" spans="1:9" ht="36" customHeight="1" x14ac:dyDescent="0.3">
      <c r="A72" s="7" t="s">
        <v>215</v>
      </c>
      <c r="B72" s="86" t="s">
        <v>255</v>
      </c>
      <c r="C72" s="84">
        <v>886</v>
      </c>
      <c r="D72" s="87" t="s">
        <v>93</v>
      </c>
      <c r="E72" s="55" t="s">
        <v>206</v>
      </c>
      <c r="F72" s="52"/>
      <c r="G72" s="39">
        <f>G73</f>
        <v>30</v>
      </c>
      <c r="H72" s="39">
        <f t="shared" si="19"/>
        <v>30</v>
      </c>
      <c r="I72" s="39">
        <f t="shared" si="19"/>
        <v>0</v>
      </c>
    </row>
    <row r="73" spans="1:9" ht="38.25" customHeight="1" x14ac:dyDescent="0.3">
      <c r="A73" s="7" t="s">
        <v>216</v>
      </c>
      <c r="B73" s="9" t="s">
        <v>370</v>
      </c>
      <c r="C73" s="84">
        <v>886</v>
      </c>
      <c r="D73" s="87" t="s">
        <v>93</v>
      </c>
      <c r="E73" s="52" t="s">
        <v>263</v>
      </c>
      <c r="F73" s="52"/>
      <c r="G73" s="39">
        <f>G74</f>
        <v>30</v>
      </c>
      <c r="H73" s="39">
        <f t="shared" si="19"/>
        <v>30</v>
      </c>
      <c r="I73" s="39">
        <f t="shared" si="19"/>
        <v>0</v>
      </c>
    </row>
    <row r="74" spans="1:9" ht="85.5" customHeight="1" x14ac:dyDescent="0.3">
      <c r="A74" s="7" t="s">
        <v>217</v>
      </c>
      <c r="B74" s="86" t="s">
        <v>381</v>
      </c>
      <c r="C74" s="84">
        <v>886</v>
      </c>
      <c r="D74" s="87" t="s">
        <v>93</v>
      </c>
      <c r="E74" s="55" t="s">
        <v>262</v>
      </c>
      <c r="F74" s="52"/>
      <c r="G74" s="39">
        <f>G75</f>
        <v>30</v>
      </c>
      <c r="H74" s="39">
        <f t="shared" si="19"/>
        <v>30</v>
      </c>
      <c r="I74" s="39">
        <f t="shared" si="19"/>
        <v>0</v>
      </c>
    </row>
    <row r="75" spans="1:9" ht="18" customHeight="1" x14ac:dyDescent="0.3">
      <c r="A75" s="7" t="s">
        <v>218</v>
      </c>
      <c r="B75" s="9" t="s">
        <v>33</v>
      </c>
      <c r="C75" s="84">
        <v>886</v>
      </c>
      <c r="D75" s="87" t="s">
        <v>93</v>
      </c>
      <c r="E75" s="55" t="s">
        <v>262</v>
      </c>
      <c r="F75" s="55" t="s">
        <v>13</v>
      </c>
      <c r="G75" s="39">
        <f>G76</f>
        <v>30</v>
      </c>
      <c r="H75" s="39">
        <f t="shared" si="19"/>
        <v>30</v>
      </c>
      <c r="I75" s="39">
        <f t="shared" si="19"/>
        <v>0</v>
      </c>
    </row>
    <row r="76" spans="1:9" ht="31.2" x14ac:dyDescent="0.3">
      <c r="A76" s="7" t="s">
        <v>219</v>
      </c>
      <c r="B76" s="117" t="s">
        <v>34</v>
      </c>
      <c r="C76" s="84">
        <v>886</v>
      </c>
      <c r="D76" s="87" t="s">
        <v>93</v>
      </c>
      <c r="E76" s="55" t="s">
        <v>262</v>
      </c>
      <c r="F76" s="55" t="s">
        <v>8</v>
      </c>
      <c r="G76" s="39">
        <v>30</v>
      </c>
      <c r="H76" s="39">
        <v>30</v>
      </c>
      <c r="I76" s="39">
        <v>0</v>
      </c>
    </row>
    <row r="77" spans="1:9" ht="15.6" x14ac:dyDescent="0.3">
      <c r="A77" s="7" t="s">
        <v>220</v>
      </c>
      <c r="B77" s="12" t="s">
        <v>94</v>
      </c>
      <c r="C77" s="84">
        <v>886</v>
      </c>
      <c r="D77" s="55" t="s">
        <v>3</v>
      </c>
      <c r="E77" s="52"/>
      <c r="F77" s="52"/>
      <c r="G77" s="39">
        <f>G78+G84</f>
        <v>459.5</v>
      </c>
      <c r="H77" s="39">
        <f>H78+H84</f>
        <v>325.5</v>
      </c>
      <c r="I77" s="39">
        <f>I78+I84</f>
        <v>325.5</v>
      </c>
    </row>
    <row r="78" spans="1:9" ht="15.6" hidden="1" outlineLevel="1" x14ac:dyDescent="0.3">
      <c r="A78" s="7" t="s">
        <v>63</v>
      </c>
      <c r="B78" s="12" t="s">
        <v>95</v>
      </c>
      <c r="C78" s="84">
        <v>886</v>
      </c>
      <c r="D78" s="55" t="s">
        <v>4</v>
      </c>
      <c r="E78" s="52"/>
      <c r="F78" s="52"/>
      <c r="G78" s="39">
        <f>G79</f>
        <v>0</v>
      </c>
      <c r="H78" s="39">
        <f t="shared" ref="H78:I82" si="20">H79</f>
        <v>0</v>
      </c>
      <c r="I78" s="39">
        <f t="shared" si="20"/>
        <v>0</v>
      </c>
    </row>
    <row r="79" spans="1:9" ht="36" hidden="1" customHeight="1" outlineLevel="1" x14ac:dyDescent="0.3">
      <c r="A79" s="7" t="s">
        <v>64</v>
      </c>
      <c r="B79" s="86" t="s">
        <v>136</v>
      </c>
      <c r="C79" s="84">
        <v>886</v>
      </c>
      <c r="D79" s="52" t="s">
        <v>4</v>
      </c>
      <c r="E79" s="52" t="s">
        <v>81</v>
      </c>
      <c r="F79" s="52"/>
      <c r="G79" s="39">
        <f>G80</f>
        <v>0</v>
      </c>
      <c r="H79" s="39">
        <f t="shared" si="20"/>
        <v>0</v>
      </c>
      <c r="I79" s="39">
        <f t="shared" si="20"/>
        <v>0</v>
      </c>
    </row>
    <row r="80" spans="1:9" ht="62.4" hidden="1" outlineLevel="1" x14ac:dyDescent="0.3">
      <c r="A80" s="7" t="s">
        <v>82</v>
      </c>
      <c r="B80" s="9" t="s">
        <v>137</v>
      </c>
      <c r="C80" s="84">
        <v>886</v>
      </c>
      <c r="D80" s="52" t="s">
        <v>4</v>
      </c>
      <c r="E80" s="52" t="s">
        <v>113</v>
      </c>
      <c r="F80" s="52"/>
      <c r="G80" s="39">
        <f>G81</f>
        <v>0</v>
      </c>
      <c r="H80" s="39">
        <f t="shared" si="20"/>
        <v>0</v>
      </c>
      <c r="I80" s="39">
        <f t="shared" si="20"/>
        <v>0</v>
      </c>
    </row>
    <row r="81" spans="1:9" ht="15.6" hidden="1" outlineLevel="1" x14ac:dyDescent="0.3">
      <c r="A81" s="7" t="s">
        <v>83</v>
      </c>
      <c r="B81" s="9" t="s">
        <v>96</v>
      </c>
      <c r="C81" s="84">
        <v>886</v>
      </c>
      <c r="D81" s="52" t="s">
        <v>4</v>
      </c>
      <c r="E81" s="52" t="s">
        <v>130</v>
      </c>
      <c r="F81" s="52"/>
      <c r="G81" s="39">
        <f>G82</f>
        <v>0</v>
      </c>
      <c r="H81" s="39">
        <f t="shared" si="20"/>
        <v>0</v>
      </c>
      <c r="I81" s="39">
        <f t="shared" si="20"/>
        <v>0</v>
      </c>
    </row>
    <row r="82" spans="1:9" ht="33.6" hidden="1" customHeight="1" outlineLevel="1" x14ac:dyDescent="0.3">
      <c r="A82" s="7" t="s">
        <v>84</v>
      </c>
      <c r="B82" s="89" t="s">
        <v>110</v>
      </c>
      <c r="C82" s="84">
        <v>886</v>
      </c>
      <c r="D82" s="52" t="s">
        <v>4</v>
      </c>
      <c r="E82" s="52" t="s">
        <v>130</v>
      </c>
      <c r="F82" s="55" t="s">
        <v>109</v>
      </c>
      <c r="G82" s="39">
        <f>G83</f>
        <v>0</v>
      </c>
      <c r="H82" s="39">
        <f t="shared" si="20"/>
        <v>0</v>
      </c>
      <c r="I82" s="39">
        <f t="shared" si="20"/>
        <v>0</v>
      </c>
    </row>
    <row r="83" spans="1:9" ht="15.6" hidden="1" outlineLevel="1" x14ac:dyDescent="0.3">
      <c r="A83" s="7" t="s">
        <v>85</v>
      </c>
      <c r="B83" s="89" t="s">
        <v>112</v>
      </c>
      <c r="C83" s="84">
        <v>886</v>
      </c>
      <c r="D83" s="52" t="s">
        <v>4</v>
      </c>
      <c r="E83" s="52" t="s">
        <v>130</v>
      </c>
      <c r="F83" s="55" t="s">
        <v>111</v>
      </c>
      <c r="G83" s="39"/>
      <c r="H83" s="39"/>
      <c r="I83" s="39"/>
    </row>
    <row r="84" spans="1:9" ht="15.6" collapsed="1" x14ac:dyDescent="0.3">
      <c r="A84" s="7" t="s">
        <v>221</v>
      </c>
      <c r="B84" s="12" t="s">
        <v>97</v>
      </c>
      <c r="C84" s="84">
        <v>886</v>
      </c>
      <c r="D84" s="55" t="s">
        <v>5</v>
      </c>
      <c r="E84" s="52"/>
      <c r="F84" s="52"/>
      <c r="G84" s="39">
        <f t="shared" ref="G84:I85" si="21">G85</f>
        <v>459.5</v>
      </c>
      <c r="H84" s="39">
        <f t="shared" si="21"/>
        <v>325.5</v>
      </c>
      <c r="I84" s="39">
        <f t="shared" si="21"/>
        <v>325.5</v>
      </c>
    </row>
    <row r="85" spans="1:9" ht="34.5" customHeight="1" x14ac:dyDescent="0.3">
      <c r="A85" s="7" t="s">
        <v>222</v>
      </c>
      <c r="B85" s="86" t="s">
        <v>255</v>
      </c>
      <c r="C85" s="84">
        <v>886</v>
      </c>
      <c r="D85" s="55" t="s">
        <v>5</v>
      </c>
      <c r="E85" s="55" t="s">
        <v>206</v>
      </c>
      <c r="F85" s="52"/>
      <c r="G85" s="39">
        <f t="shared" si="21"/>
        <v>459.5</v>
      </c>
      <c r="H85" s="39">
        <f t="shared" si="21"/>
        <v>325.5</v>
      </c>
      <c r="I85" s="39">
        <f t="shared" si="21"/>
        <v>325.5</v>
      </c>
    </row>
    <row r="86" spans="1:9" ht="33.6" customHeight="1" x14ac:dyDescent="0.3">
      <c r="A86" s="7" t="s">
        <v>223</v>
      </c>
      <c r="B86" s="9" t="s">
        <v>257</v>
      </c>
      <c r="C86" s="84">
        <v>886</v>
      </c>
      <c r="D86" s="52" t="s">
        <v>5</v>
      </c>
      <c r="E86" s="52" t="s">
        <v>211</v>
      </c>
      <c r="F86" s="52"/>
      <c r="G86" s="39">
        <f>G87+G90+G95</f>
        <v>459.5</v>
      </c>
      <c r="H86" s="39">
        <f t="shared" ref="H86:I86" si="22">H87+H90+H95</f>
        <v>325.5</v>
      </c>
      <c r="I86" s="39">
        <f t="shared" si="22"/>
        <v>325.5</v>
      </c>
    </row>
    <row r="87" spans="1:9" ht="65.400000000000006" customHeight="1" x14ac:dyDescent="0.3">
      <c r="A87" s="7" t="s">
        <v>224</v>
      </c>
      <c r="B87" s="9" t="s">
        <v>259</v>
      </c>
      <c r="C87" s="84">
        <v>886</v>
      </c>
      <c r="D87" s="52" t="s">
        <v>5</v>
      </c>
      <c r="E87" s="52" t="s">
        <v>241</v>
      </c>
      <c r="F87" s="52"/>
      <c r="G87" s="39">
        <f t="shared" ref="G87:I88" si="23">G88</f>
        <v>95.7</v>
      </c>
      <c r="H87" s="39">
        <f t="shared" si="23"/>
        <v>95.6</v>
      </c>
      <c r="I87" s="39">
        <f t="shared" si="23"/>
        <v>95.6</v>
      </c>
    </row>
    <row r="88" spans="1:9" ht="15.6" x14ac:dyDescent="0.3">
      <c r="A88" s="7" t="s">
        <v>225</v>
      </c>
      <c r="B88" s="9" t="s">
        <v>33</v>
      </c>
      <c r="C88" s="84">
        <v>886</v>
      </c>
      <c r="D88" s="52" t="s">
        <v>5</v>
      </c>
      <c r="E88" s="52" t="s">
        <v>241</v>
      </c>
      <c r="F88" s="55" t="s">
        <v>13</v>
      </c>
      <c r="G88" s="39">
        <f t="shared" si="23"/>
        <v>95.7</v>
      </c>
      <c r="H88" s="39">
        <f t="shared" si="23"/>
        <v>95.6</v>
      </c>
      <c r="I88" s="39">
        <f t="shared" si="23"/>
        <v>95.6</v>
      </c>
    </row>
    <row r="89" spans="1:9" ht="36" customHeight="1" x14ac:dyDescent="0.3">
      <c r="A89" s="7" t="s">
        <v>227</v>
      </c>
      <c r="B89" s="117" t="s">
        <v>34</v>
      </c>
      <c r="C89" s="84">
        <v>886</v>
      </c>
      <c r="D89" s="52" t="s">
        <v>5</v>
      </c>
      <c r="E89" s="52" t="s">
        <v>241</v>
      </c>
      <c r="F89" s="55" t="s">
        <v>8</v>
      </c>
      <c r="G89" s="39">
        <v>95.7</v>
      </c>
      <c r="H89" s="39">
        <v>95.6</v>
      </c>
      <c r="I89" s="39">
        <v>95.6</v>
      </c>
    </row>
    <row r="90" spans="1:9" ht="78" x14ac:dyDescent="0.3">
      <c r="A90" s="7" t="s">
        <v>228</v>
      </c>
      <c r="B90" s="9" t="s">
        <v>379</v>
      </c>
      <c r="C90" s="84">
        <v>886</v>
      </c>
      <c r="D90" s="52" t="s">
        <v>5</v>
      </c>
      <c r="E90" s="52" t="s">
        <v>242</v>
      </c>
      <c r="F90" s="52"/>
      <c r="G90" s="39">
        <f>G91+G93</f>
        <v>363.8</v>
      </c>
      <c r="H90" s="39">
        <f t="shared" ref="H90:I90" si="24">H91+H93</f>
        <v>220.9</v>
      </c>
      <c r="I90" s="39">
        <f t="shared" si="24"/>
        <v>220.9</v>
      </c>
    </row>
    <row r="91" spans="1:9" ht="19.2" customHeight="1" x14ac:dyDescent="0.3">
      <c r="A91" s="7" t="s">
        <v>229</v>
      </c>
      <c r="B91" s="9" t="s">
        <v>33</v>
      </c>
      <c r="C91" s="84">
        <v>886</v>
      </c>
      <c r="D91" s="52" t="s">
        <v>5</v>
      </c>
      <c r="E91" s="52" t="s">
        <v>242</v>
      </c>
      <c r="F91" s="55" t="s">
        <v>13</v>
      </c>
      <c r="G91" s="39">
        <f>G92</f>
        <v>262.8</v>
      </c>
      <c r="H91" s="39">
        <f>H92</f>
        <v>220.9</v>
      </c>
      <c r="I91" s="39">
        <f>I92</f>
        <v>220.9</v>
      </c>
    </row>
    <row r="92" spans="1:9" ht="31.2" x14ac:dyDescent="0.3">
      <c r="A92" s="7" t="s">
        <v>265</v>
      </c>
      <c r="B92" s="117" t="s">
        <v>34</v>
      </c>
      <c r="C92" s="84">
        <v>886</v>
      </c>
      <c r="D92" s="52" t="s">
        <v>5</v>
      </c>
      <c r="E92" s="52" t="s">
        <v>242</v>
      </c>
      <c r="F92" s="55" t="s">
        <v>8</v>
      </c>
      <c r="G92" s="39">
        <v>262.8</v>
      </c>
      <c r="H92" s="39">
        <v>220.9</v>
      </c>
      <c r="I92" s="39">
        <v>220.9</v>
      </c>
    </row>
    <row r="93" spans="1:9" ht="32.25" customHeight="1" x14ac:dyDescent="0.3">
      <c r="A93" s="7" t="s">
        <v>266</v>
      </c>
      <c r="B93" s="125" t="s">
        <v>292</v>
      </c>
      <c r="C93" s="84">
        <v>889</v>
      </c>
      <c r="D93" s="52" t="s">
        <v>5</v>
      </c>
      <c r="E93" s="52" t="s">
        <v>242</v>
      </c>
      <c r="F93" s="55" t="s">
        <v>109</v>
      </c>
      <c r="G93" s="39">
        <f t="shared" ref="G93:I96" si="25">G94</f>
        <v>101</v>
      </c>
      <c r="H93" s="39">
        <f t="shared" si="25"/>
        <v>0</v>
      </c>
      <c r="I93" s="39">
        <f t="shared" si="25"/>
        <v>0</v>
      </c>
    </row>
    <row r="94" spans="1:9" ht="15.6" x14ac:dyDescent="0.3">
      <c r="A94" s="7" t="s">
        <v>267</v>
      </c>
      <c r="B94" s="89" t="s">
        <v>293</v>
      </c>
      <c r="C94" s="84">
        <v>889</v>
      </c>
      <c r="D94" s="52" t="s">
        <v>5</v>
      </c>
      <c r="E94" s="52" t="s">
        <v>242</v>
      </c>
      <c r="F94" s="55" t="s">
        <v>111</v>
      </c>
      <c r="G94" s="39">
        <v>101</v>
      </c>
      <c r="H94" s="39">
        <v>0</v>
      </c>
      <c r="I94" s="39">
        <v>0</v>
      </c>
    </row>
    <row r="95" spans="1:9" ht="84.75" customHeight="1" x14ac:dyDescent="0.3">
      <c r="A95" s="7" t="s">
        <v>268</v>
      </c>
      <c r="B95" s="9" t="s">
        <v>295</v>
      </c>
      <c r="C95" s="84">
        <v>886</v>
      </c>
      <c r="D95" s="52" t="s">
        <v>5</v>
      </c>
      <c r="E95" s="52" t="s">
        <v>294</v>
      </c>
      <c r="F95" s="52"/>
      <c r="G95" s="39">
        <f>G96</f>
        <v>0</v>
      </c>
      <c r="H95" s="39">
        <f t="shared" si="25"/>
        <v>9</v>
      </c>
      <c r="I95" s="39">
        <f t="shared" si="25"/>
        <v>9</v>
      </c>
    </row>
    <row r="96" spans="1:9" ht="15.6" x14ac:dyDescent="0.3">
      <c r="A96" s="7" t="s">
        <v>269</v>
      </c>
      <c r="B96" s="9" t="s">
        <v>33</v>
      </c>
      <c r="C96" s="84">
        <v>886</v>
      </c>
      <c r="D96" s="52" t="s">
        <v>5</v>
      </c>
      <c r="E96" s="52" t="s">
        <v>294</v>
      </c>
      <c r="F96" s="55" t="s">
        <v>13</v>
      </c>
      <c r="G96" s="39">
        <f>G97</f>
        <v>0</v>
      </c>
      <c r="H96" s="39">
        <f t="shared" si="25"/>
        <v>9</v>
      </c>
      <c r="I96" s="39">
        <f t="shared" si="25"/>
        <v>9</v>
      </c>
    </row>
    <row r="97" spans="1:9" ht="31.2" x14ac:dyDescent="0.3">
      <c r="A97" s="7" t="s">
        <v>270</v>
      </c>
      <c r="B97" s="117" t="s">
        <v>34</v>
      </c>
      <c r="C97" s="84">
        <v>886</v>
      </c>
      <c r="D97" s="52" t="s">
        <v>5</v>
      </c>
      <c r="E97" s="52" t="s">
        <v>294</v>
      </c>
      <c r="F97" s="55" t="s">
        <v>8</v>
      </c>
      <c r="G97" s="39">
        <v>0</v>
      </c>
      <c r="H97" s="40">
        <v>9</v>
      </c>
      <c r="I97" s="40">
        <v>9</v>
      </c>
    </row>
    <row r="98" spans="1:9" ht="15.6" hidden="1" outlineLevel="1" x14ac:dyDescent="0.3">
      <c r="A98" s="7" t="s">
        <v>267</v>
      </c>
      <c r="B98" s="127" t="s">
        <v>296</v>
      </c>
      <c r="C98" s="84">
        <v>889</v>
      </c>
      <c r="D98" s="52" t="s">
        <v>297</v>
      </c>
      <c r="E98" s="52"/>
      <c r="F98" s="55"/>
      <c r="G98" s="39">
        <f t="shared" ref="G98:G103" si="26">G99</f>
        <v>0</v>
      </c>
      <c r="H98" s="39">
        <f t="shared" ref="H98:I103" si="27">H99</f>
        <v>0</v>
      </c>
      <c r="I98" s="39">
        <f t="shared" si="27"/>
        <v>0</v>
      </c>
    </row>
    <row r="99" spans="1:9" ht="15.6" hidden="1" outlineLevel="1" x14ac:dyDescent="0.3">
      <c r="A99" s="7" t="s">
        <v>268</v>
      </c>
      <c r="B99" s="127" t="s">
        <v>298</v>
      </c>
      <c r="C99" s="84">
        <v>889</v>
      </c>
      <c r="D99" s="52" t="s">
        <v>299</v>
      </c>
      <c r="E99" s="52"/>
      <c r="F99" s="55"/>
      <c r="G99" s="39">
        <f t="shared" si="26"/>
        <v>0</v>
      </c>
      <c r="H99" s="39">
        <f t="shared" si="27"/>
        <v>0</v>
      </c>
      <c r="I99" s="39">
        <f t="shared" si="27"/>
        <v>0</v>
      </c>
    </row>
    <row r="100" spans="1:9" ht="34.950000000000003" hidden="1" customHeight="1" outlineLevel="1" x14ac:dyDescent="0.3">
      <c r="A100" s="7" t="s">
        <v>269</v>
      </c>
      <c r="B100" s="86" t="s">
        <v>300</v>
      </c>
      <c r="C100" s="84">
        <v>889</v>
      </c>
      <c r="D100" s="52" t="s">
        <v>299</v>
      </c>
      <c r="E100" s="52" t="s">
        <v>206</v>
      </c>
      <c r="F100" s="55"/>
      <c r="G100" s="39">
        <f t="shared" si="26"/>
        <v>0</v>
      </c>
      <c r="H100" s="39">
        <f t="shared" si="27"/>
        <v>0</v>
      </c>
      <c r="I100" s="39">
        <f t="shared" si="27"/>
        <v>0</v>
      </c>
    </row>
    <row r="101" spans="1:9" ht="31.2" hidden="1" outlineLevel="1" x14ac:dyDescent="0.3">
      <c r="A101" s="7" t="s">
        <v>270</v>
      </c>
      <c r="B101" s="117" t="s">
        <v>301</v>
      </c>
      <c r="C101" s="84">
        <v>889</v>
      </c>
      <c r="D101" s="52" t="s">
        <v>299</v>
      </c>
      <c r="E101" s="52" t="s">
        <v>303</v>
      </c>
      <c r="F101" s="55"/>
      <c r="G101" s="39">
        <f t="shared" si="26"/>
        <v>0</v>
      </c>
      <c r="H101" s="39">
        <f t="shared" si="27"/>
        <v>0</v>
      </c>
      <c r="I101" s="39">
        <f t="shared" si="27"/>
        <v>0</v>
      </c>
    </row>
    <row r="102" spans="1:9" ht="73.2" hidden="1" customHeight="1" outlineLevel="1" x14ac:dyDescent="0.3">
      <c r="A102" s="7" t="s">
        <v>271</v>
      </c>
      <c r="B102" s="127" t="s">
        <v>302</v>
      </c>
      <c r="C102" s="84">
        <v>889</v>
      </c>
      <c r="D102" s="52" t="s">
        <v>299</v>
      </c>
      <c r="E102" s="52" t="s">
        <v>304</v>
      </c>
      <c r="F102" s="55"/>
      <c r="G102" s="39">
        <f t="shared" si="26"/>
        <v>0</v>
      </c>
      <c r="H102" s="39">
        <f t="shared" si="27"/>
        <v>0</v>
      </c>
      <c r="I102" s="39">
        <f t="shared" si="27"/>
        <v>0</v>
      </c>
    </row>
    <row r="103" spans="1:9" ht="15.6" hidden="1" outlineLevel="1" x14ac:dyDescent="0.3">
      <c r="A103" s="7" t="s">
        <v>282</v>
      </c>
      <c r="B103" s="9" t="s">
        <v>33</v>
      </c>
      <c r="C103" s="84">
        <v>889</v>
      </c>
      <c r="D103" s="52" t="s">
        <v>299</v>
      </c>
      <c r="E103" s="52" t="s">
        <v>304</v>
      </c>
      <c r="F103" s="55" t="s">
        <v>13</v>
      </c>
      <c r="G103" s="39">
        <f t="shared" si="26"/>
        <v>0</v>
      </c>
      <c r="H103" s="39">
        <f t="shared" si="27"/>
        <v>0</v>
      </c>
      <c r="I103" s="39">
        <f t="shared" si="27"/>
        <v>0</v>
      </c>
    </row>
    <row r="104" spans="1:9" ht="31.2" hidden="1" outlineLevel="1" x14ac:dyDescent="0.3">
      <c r="A104" s="7" t="s">
        <v>283</v>
      </c>
      <c r="B104" s="127" t="s">
        <v>34</v>
      </c>
      <c r="C104" s="84">
        <v>889</v>
      </c>
      <c r="D104" s="52" t="s">
        <v>299</v>
      </c>
      <c r="E104" s="52" t="s">
        <v>304</v>
      </c>
      <c r="F104" s="55" t="s">
        <v>8</v>
      </c>
      <c r="G104" s="39"/>
      <c r="H104" s="40"/>
      <c r="I104" s="39"/>
    </row>
    <row r="105" spans="1:9" ht="31.2" customHeight="1" collapsed="1" x14ac:dyDescent="0.3">
      <c r="A105" s="7" t="s">
        <v>271</v>
      </c>
      <c r="B105" s="12" t="s">
        <v>230</v>
      </c>
      <c r="C105" s="84">
        <v>886</v>
      </c>
      <c r="D105" s="52" t="s">
        <v>6</v>
      </c>
      <c r="E105" s="52"/>
      <c r="F105" s="52"/>
      <c r="G105" s="39">
        <f t="shared" ref="G105:I113" si="28">G106</f>
        <v>426</v>
      </c>
      <c r="H105" s="39">
        <f t="shared" si="28"/>
        <v>420.6</v>
      </c>
      <c r="I105" s="39">
        <f t="shared" si="28"/>
        <v>420.6</v>
      </c>
    </row>
    <row r="106" spans="1:9" ht="15.6" x14ac:dyDescent="0.3">
      <c r="A106" s="7" t="s">
        <v>282</v>
      </c>
      <c r="B106" s="12" t="s">
        <v>101</v>
      </c>
      <c r="C106" s="84">
        <v>886</v>
      </c>
      <c r="D106" s="55" t="s">
        <v>7</v>
      </c>
      <c r="E106" s="52"/>
      <c r="F106" s="52"/>
      <c r="G106" s="39">
        <f t="shared" si="28"/>
        <v>426</v>
      </c>
      <c r="H106" s="39">
        <f t="shared" si="28"/>
        <v>420.6</v>
      </c>
      <c r="I106" s="39">
        <f t="shared" si="28"/>
        <v>420.6</v>
      </c>
    </row>
    <row r="107" spans="1:9" ht="39" customHeight="1" x14ac:dyDescent="0.3">
      <c r="A107" s="7" t="s">
        <v>283</v>
      </c>
      <c r="B107" s="85" t="s">
        <v>72</v>
      </c>
      <c r="C107" s="84">
        <v>886</v>
      </c>
      <c r="D107" s="52" t="s">
        <v>7</v>
      </c>
      <c r="E107" s="52" t="s">
        <v>202</v>
      </c>
      <c r="F107" s="52"/>
      <c r="G107" s="39">
        <f t="shared" si="28"/>
        <v>426</v>
      </c>
      <c r="H107" s="39">
        <f t="shared" si="28"/>
        <v>420.6</v>
      </c>
      <c r="I107" s="39">
        <f t="shared" si="28"/>
        <v>420.6</v>
      </c>
    </row>
    <row r="108" spans="1:9" ht="38.25" customHeight="1" x14ac:dyDescent="0.3">
      <c r="A108" s="7" t="s">
        <v>284</v>
      </c>
      <c r="B108" s="86" t="s">
        <v>133</v>
      </c>
      <c r="C108" s="84">
        <v>886</v>
      </c>
      <c r="D108" s="52" t="s">
        <v>7</v>
      </c>
      <c r="E108" s="52" t="s">
        <v>203</v>
      </c>
      <c r="F108" s="52"/>
      <c r="G108" s="39">
        <f>G109+G112</f>
        <v>426</v>
      </c>
      <c r="H108" s="39">
        <f t="shared" ref="H108:I108" si="29">H109+H112</f>
        <v>420.6</v>
      </c>
      <c r="I108" s="39">
        <f t="shared" si="29"/>
        <v>420.6</v>
      </c>
    </row>
    <row r="109" spans="1:9" ht="35.25" customHeight="1" x14ac:dyDescent="0.3">
      <c r="A109" s="7" t="s">
        <v>285</v>
      </c>
      <c r="B109" s="137" t="s">
        <v>349</v>
      </c>
      <c r="C109" s="84">
        <v>886</v>
      </c>
      <c r="D109" s="162" t="s">
        <v>125</v>
      </c>
      <c r="E109" s="52" t="s">
        <v>346</v>
      </c>
      <c r="F109" s="138"/>
      <c r="G109" s="39">
        <f>G110</f>
        <v>5.4</v>
      </c>
      <c r="H109" s="39">
        <f t="shared" ref="H109:I110" si="30">H110</f>
        <v>0</v>
      </c>
      <c r="I109" s="39">
        <f t="shared" si="30"/>
        <v>0</v>
      </c>
    </row>
    <row r="110" spans="1:9" ht="18.75" customHeight="1" x14ac:dyDescent="0.3">
      <c r="A110" s="7" t="s">
        <v>307</v>
      </c>
      <c r="B110" s="127" t="s">
        <v>247</v>
      </c>
      <c r="C110" s="84">
        <v>886</v>
      </c>
      <c r="D110" s="162" t="s">
        <v>125</v>
      </c>
      <c r="E110" s="52" t="s">
        <v>346</v>
      </c>
      <c r="F110" s="138" t="s">
        <v>16</v>
      </c>
      <c r="G110" s="39">
        <f>G111</f>
        <v>5.4</v>
      </c>
      <c r="H110" s="39">
        <f t="shared" si="30"/>
        <v>0</v>
      </c>
      <c r="I110" s="39">
        <f t="shared" si="30"/>
        <v>0</v>
      </c>
    </row>
    <row r="111" spans="1:9" ht="16.5" customHeight="1" x14ac:dyDescent="0.3">
      <c r="A111" s="7" t="s">
        <v>308</v>
      </c>
      <c r="B111" s="127" t="s">
        <v>347</v>
      </c>
      <c r="C111" s="84">
        <v>886</v>
      </c>
      <c r="D111" s="162" t="s">
        <v>125</v>
      </c>
      <c r="E111" s="52" t="s">
        <v>346</v>
      </c>
      <c r="F111" s="138" t="s">
        <v>348</v>
      </c>
      <c r="G111" s="39">
        <v>5.4</v>
      </c>
      <c r="H111" s="39">
        <v>0</v>
      </c>
      <c r="I111" s="39">
        <v>0</v>
      </c>
    </row>
    <row r="112" spans="1:9" ht="99.75" customHeight="1" x14ac:dyDescent="0.3">
      <c r="A112" s="7" t="s">
        <v>309</v>
      </c>
      <c r="B112" s="9" t="s">
        <v>277</v>
      </c>
      <c r="C112" s="84">
        <v>886</v>
      </c>
      <c r="D112" s="52" t="s">
        <v>7</v>
      </c>
      <c r="E112" s="52" t="s">
        <v>245</v>
      </c>
      <c r="F112" s="52"/>
      <c r="G112" s="39">
        <f t="shared" si="28"/>
        <v>420.6</v>
      </c>
      <c r="H112" s="39">
        <f t="shared" si="28"/>
        <v>420.6</v>
      </c>
      <c r="I112" s="39">
        <f t="shared" si="28"/>
        <v>420.6</v>
      </c>
    </row>
    <row r="113" spans="1:9" ht="15.6" x14ac:dyDescent="0.3">
      <c r="A113" s="7" t="s">
        <v>310</v>
      </c>
      <c r="B113" s="9" t="s">
        <v>247</v>
      </c>
      <c r="C113" s="84">
        <v>886</v>
      </c>
      <c r="D113" s="52" t="s">
        <v>7</v>
      </c>
      <c r="E113" s="52" t="s">
        <v>245</v>
      </c>
      <c r="F113" s="52" t="s">
        <v>16</v>
      </c>
      <c r="G113" s="39">
        <f t="shared" si="28"/>
        <v>420.6</v>
      </c>
      <c r="H113" s="39">
        <f t="shared" si="28"/>
        <v>420.6</v>
      </c>
      <c r="I113" s="39">
        <f t="shared" si="28"/>
        <v>420.6</v>
      </c>
    </row>
    <row r="114" spans="1:9" ht="15.6" x14ac:dyDescent="0.3">
      <c r="A114" s="7" t="s">
        <v>350</v>
      </c>
      <c r="B114" s="9" t="s">
        <v>102</v>
      </c>
      <c r="C114" s="84">
        <v>886</v>
      </c>
      <c r="D114" s="52" t="s">
        <v>7</v>
      </c>
      <c r="E114" s="52" t="s">
        <v>245</v>
      </c>
      <c r="F114" s="52" t="s">
        <v>15</v>
      </c>
      <c r="G114" s="39">
        <v>420.6</v>
      </c>
      <c r="H114" s="39">
        <v>420.6</v>
      </c>
      <c r="I114" s="39">
        <v>420.6</v>
      </c>
    </row>
    <row r="115" spans="1:9" ht="15.6" x14ac:dyDescent="0.3">
      <c r="A115" s="7" t="s">
        <v>351</v>
      </c>
      <c r="B115" s="9" t="s">
        <v>138</v>
      </c>
      <c r="C115" s="84"/>
      <c r="D115" s="52"/>
      <c r="E115" s="52"/>
      <c r="F115" s="52"/>
      <c r="G115" s="158"/>
      <c r="H115" s="159">
        <v>160</v>
      </c>
      <c r="I115" s="159">
        <v>350</v>
      </c>
    </row>
    <row r="116" spans="1:9" ht="15.6" x14ac:dyDescent="0.3">
      <c r="A116" s="7" t="s">
        <v>352</v>
      </c>
      <c r="B116" s="9" t="s">
        <v>235</v>
      </c>
      <c r="C116" s="160"/>
      <c r="D116" s="52"/>
      <c r="E116" s="52"/>
      <c r="F116" s="7"/>
      <c r="G116" s="158">
        <f>G11</f>
        <v>7101.3</v>
      </c>
      <c r="H116" s="158">
        <f>H11</f>
        <v>6108.0999999999995</v>
      </c>
      <c r="I116" s="158">
        <f>I11</f>
        <v>6114.4</v>
      </c>
    </row>
    <row r="117" spans="1:9" ht="15.6" x14ac:dyDescent="0.3">
      <c r="A117" s="14"/>
      <c r="B117" s="15"/>
      <c r="C117" s="90"/>
      <c r="D117" s="161"/>
      <c r="E117" s="161"/>
      <c r="F117" s="14"/>
      <c r="G117" s="106"/>
      <c r="H117" s="107"/>
      <c r="I117" s="107"/>
    </row>
    <row r="118" spans="1:9" ht="15.6" x14ac:dyDescent="0.3">
      <c r="A118" s="14"/>
      <c r="B118" s="15"/>
      <c r="C118" s="90"/>
      <c r="D118" s="161"/>
      <c r="E118" s="161"/>
      <c r="F118" s="14"/>
      <c r="G118" s="81"/>
    </row>
  </sheetData>
  <mergeCells count="5">
    <mergeCell ref="A6:F6"/>
    <mergeCell ref="G1:I1"/>
    <mergeCell ref="G2:I2"/>
    <mergeCell ref="A5:F5"/>
    <mergeCell ref="G4:I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tabSelected="1" zoomScale="90" zoomScaleNormal="90" zoomScaleSheetLayoutView="80" workbookViewId="0">
      <selection activeCell="B4" sqref="B4"/>
    </sheetView>
  </sheetViews>
  <sheetFormatPr defaultColWidth="8.88671875" defaultRowHeight="13.2" outlineLevelRow="1" x14ac:dyDescent="0.25"/>
  <cols>
    <col min="1" max="1" width="8.33203125" style="17" customWidth="1"/>
    <col min="2" max="2" width="71.44140625" style="116" customWidth="1"/>
    <col min="3" max="3" width="16.109375" style="101" customWidth="1"/>
    <col min="4" max="5" width="12.33203125" style="101" customWidth="1"/>
    <col min="6" max="6" width="11.5546875" style="101" customWidth="1"/>
    <col min="7" max="8" width="11.6640625" style="79" customWidth="1"/>
    <col min="9" max="16384" width="8.88671875" style="79"/>
  </cols>
  <sheetData>
    <row r="1" spans="1:8" s="8" customFormat="1" x14ac:dyDescent="0.25">
      <c r="A1" s="73"/>
      <c r="B1" s="110"/>
      <c r="C1" s="74"/>
      <c r="D1" s="74"/>
      <c r="E1" s="74"/>
      <c r="F1" s="199" t="s">
        <v>244</v>
      </c>
      <c r="G1" s="199"/>
      <c r="H1" s="199"/>
    </row>
    <row r="2" spans="1:8" s="8" customFormat="1" x14ac:dyDescent="0.25">
      <c r="A2" s="73"/>
      <c r="B2" s="110"/>
      <c r="C2" s="74"/>
      <c r="D2" s="74"/>
      <c r="E2" s="75"/>
      <c r="F2" s="204" t="s">
        <v>139</v>
      </c>
      <c r="G2" s="204"/>
      <c r="H2" s="204"/>
    </row>
    <row r="3" spans="1:8" s="8" customFormat="1" x14ac:dyDescent="0.25">
      <c r="A3" s="73"/>
      <c r="B3" s="110"/>
      <c r="C3" s="74"/>
      <c r="D3" s="91"/>
      <c r="E3" s="74"/>
      <c r="F3" s="209" t="s">
        <v>394</v>
      </c>
      <c r="G3" s="209"/>
      <c r="H3" s="209"/>
    </row>
    <row r="4" spans="1:8" s="8" customFormat="1" ht="27" customHeight="1" x14ac:dyDescent="0.25">
      <c r="A4" s="73"/>
      <c r="B4" s="110"/>
      <c r="C4" s="74"/>
      <c r="D4" s="91"/>
      <c r="E4" s="206" t="s">
        <v>382</v>
      </c>
      <c r="F4" s="206"/>
      <c r="G4" s="206"/>
      <c r="H4" s="206"/>
    </row>
    <row r="5" spans="1:8" s="8" customFormat="1" x14ac:dyDescent="0.25">
      <c r="A5" s="73"/>
      <c r="B5" s="110"/>
      <c r="C5" s="74"/>
      <c r="D5" s="92"/>
      <c r="E5" s="74"/>
      <c r="F5" s="92"/>
    </row>
    <row r="6" spans="1:8" s="8" customFormat="1" x14ac:dyDescent="0.25">
      <c r="A6" s="73"/>
      <c r="B6" s="110"/>
      <c r="C6" s="74"/>
      <c r="D6" s="92"/>
      <c r="E6" s="74"/>
      <c r="F6" s="92"/>
    </row>
    <row r="7" spans="1:8" s="141" customFormat="1" ht="54.75" customHeight="1" x14ac:dyDescent="0.3">
      <c r="A7" s="205" t="s">
        <v>337</v>
      </c>
      <c r="B7" s="205"/>
      <c r="C7" s="205"/>
      <c r="D7" s="205"/>
      <c r="E7" s="205"/>
      <c r="F7" s="205"/>
      <c r="G7" s="205"/>
    </row>
    <row r="8" spans="1:8" x14ac:dyDescent="0.25">
      <c r="F8" s="129"/>
    </row>
    <row r="9" spans="1:8" ht="42" customHeight="1" x14ac:dyDescent="0.25">
      <c r="A9" s="5" t="s">
        <v>18</v>
      </c>
      <c r="B9" s="111" t="s">
        <v>19</v>
      </c>
      <c r="C9" s="4" t="s">
        <v>20</v>
      </c>
      <c r="D9" s="4" t="s">
        <v>9</v>
      </c>
      <c r="E9" s="4" t="s">
        <v>14</v>
      </c>
      <c r="F9" s="13" t="s">
        <v>288</v>
      </c>
      <c r="G9" s="13" t="s">
        <v>312</v>
      </c>
      <c r="H9" s="13" t="s">
        <v>332</v>
      </c>
    </row>
    <row r="10" spans="1:8" ht="15.6" x14ac:dyDescent="0.3">
      <c r="A10" s="76"/>
      <c r="B10" s="112">
        <v>1</v>
      </c>
      <c r="C10" s="93">
        <v>2</v>
      </c>
      <c r="D10" s="93">
        <v>3</v>
      </c>
      <c r="E10" s="93">
        <v>4</v>
      </c>
      <c r="F10" s="93">
        <v>5</v>
      </c>
      <c r="G10" s="94"/>
      <c r="H10" s="94"/>
    </row>
    <row r="11" spans="1:8" s="97" customFormat="1" ht="34.950000000000003" customHeight="1" x14ac:dyDescent="0.3">
      <c r="A11" s="4" t="s">
        <v>21</v>
      </c>
      <c r="B11" s="114" t="s">
        <v>255</v>
      </c>
      <c r="C11" s="53" t="s">
        <v>206</v>
      </c>
      <c r="D11" s="95"/>
      <c r="E11" s="95"/>
      <c r="F11" s="96">
        <f>F12+F28+F39+F64+F80</f>
        <v>1169.5999999999999</v>
      </c>
      <c r="G11" s="96">
        <f t="shared" ref="G11:H11" si="0">G12+G28+G39+G64+G80</f>
        <v>879.8</v>
      </c>
      <c r="H11" s="96">
        <f t="shared" si="0"/>
        <v>711.9</v>
      </c>
    </row>
    <row r="12" spans="1:8" s="97" customFormat="1" ht="46.2" customHeight="1" x14ac:dyDescent="0.3">
      <c r="A12" s="4" t="s">
        <v>22</v>
      </c>
      <c r="B12" s="119" t="s">
        <v>254</v>
      </c>
      <c r="C12" s="53" t="s">
        <v>207</v>
      </c>
      <c r="D12" s="54"/>
      <c r="E12" s="98"/>
      <c r="F12" s="96">
        <f>F13+F18+F23</f>
        <v>219.4</v>
      </c>
      <c r="G12" s="96">
        <f t="shared" ref="G12:H12" si="1">G13+G18+G23</f>
        <v>218.4</v>
      </c>
      <c r="H12" s="96">
        <f t="shared" si="1"/>
        <v>218.5</v>
      </c>
    </row>
    <row r="13" spans="1:8" s="97" customFormat="1" ht="110.4" customHeight="1" x14ac:dyDescent="0.3">
      <c r="A13" s="4" t="s">
        <v>23</v>
      </c>
      <c r="B13" s="12" t="s">
        <v>256</v>
      </c>
      <c r="C13" s="52" t="s">
        <v>208</v>
      </c>
      <c r="D13" s="55"/>
      <c r="E13" s="77"/>
      <c r="F13" s="78">
        <f>F14</f>
        <v>216.8</v>
      </c>
      <c r="G13" s="78">
        <f t="shared" ref="G13:H16" si="2">G14</f>
        <v>216.8</v>
      </c>
      <c r="H13" s="78">
        <f t="shared" si="2"/>
        <v>216.8</v>
      </c>
    </row>
    <row r="14" spans="1:8" s="97" customFormat="1" ht="33.75" customHeight="1" x14ac:dyDescent="0.3">
      <c r="A14" s="4" t="s">
        <v>24</v>
      </c>
      <c r="B14" s="9" t="s">
        <v>33</v>
      </c>
      <c r="C14" s="52" t="s">
        <v>208</v>
      </c>
      <c r="D14" s="55" t="s">
        <v>13</v>
      </c>
      <c r="E14" s="77"/>
      <c r="F14" s="78">
        <f>F15</f>
        <v>216.8</v>
      </c>
      <c r="G14" s="78">
        <f t="shared" si="2"/>
        <v>216.8</v>
      </c>
      <c r="H14" s="78">
        <f t="shared" si="2"/>
        <v>216.8</v>
      </c>
    </row>
    <row r="15" spans="1:8" s="97" customFormat="1" ht="33.75" customHeight="1" x14ac:dyDescent="0.3">
      <c r="A15" s="4" t="s">
        <v>25</v>
      </c>
      <c r="B15" s="120" t="s">
        <v>34</v>
      </c>
      <c r="C15" s="52" t="s">
        <v>208</v>
      </c>
      <c r="D15" s="55" t="s">
        <v>8</v>
      </c>
      <c r="E15" s="77"/>
      <c r="F15" s="78">
        <f>F16</f>
        <v>216.8</v>
      </c>
      <c r="G15" s="78">
        <f t="shared" si="2"/>
        <v>216.8</v>
      </c>
      <c r="H15" s="78">
        <f t="shared" si="2"/>
        <v>216.8</v>
      </c>
    </row>
    <row r="16" spans="1:8" s="97" customFormat="1" ht="22.95" customHeight="1" x14ac:dyDescent="0.3">
      <c r="A16" s="4" t="s">
        <v>26</v>
      </c>
      <c r="B16" s="80" t="s">
        <v>114</v>
      </c>
      <c r="C16" s="52" t="s">
        <v>208</v>
      </c>
      <c r="D16" s="55" t="s">
        <v>8</v>
      </c>
      <c r="E16" s="77" t="s">
        <v>190</v>
      </c>
      <c r="F16" s="78">
        <f>F17</f>
        <v>216.8</v>
      </c>
      <c r="G16" s="78">
        <f t="shared" si="2"/>
        <v>216.8</v>
      </c>
      <c r="H16" s="78">
        <f t="shared" si="2"/>
        <v>216.8</v>
      </c>
    </row>
    <row r="17" spans="1:8" s="97" customFormat="1" ht="33.75" customHeight="1" x14ac:dyDescent="0.3">
      <c r="A17" s="4" t="s">
        <v>35</v>
      </c>
      <c r="B17" s="89" t="s">
        <v>311</v>
      </c>
      <c r="C17" s="52" t="s">
        <v>208</v>
      </c>
      <c r="D17" s="55" t="s">
        <v>8</v>
      </c>
      <c r="E17" s="77" t="s">
        <v>243</v>
      </c>
      <c r="F17" s="78">
        <f>'4- ведомственная'!G54</f>
        <v>216.8</v>
      </c>
      <c r="G17" s="78">
        <f>'4- ведомственная'!H54</f>
        <v>216.8</v>
      </c>
      <c r="H17" s="78">
        <f>'4- ведомственная'!I54</f>
        <v>216.8</v>
      </c>
    </row>
    <row r="18" spans="1:8" s="97" customFormat="1" ht="102.75" customHeight="1" x14ac:dyDescent="0.3">
      <c r="A18" s="4" t="s">
        <v>36</v>
      </c>
      <c r="B18" s="9" t="s">
        <v>374</v>
      </c>
      <c r="C18" s="55" t="s">
        <v>275</v>
      </c>
      <c r="D18" s="55"/>
      <c r="E18" s="77"/>
      <c r="F18" s="78">
        <f>F19</f>
        <v>2.5</v>
      </c>
      <c r="G18" s="78">
        <f t="shared" ref="G18:H21" si="3">G19</f>
        <v>1.5</v>
      </c>
      <c r="H18" s="78">
        <f t="shared" si="3"/>
        <v>1.6</v>
      </c>
    </row>
    <row r="19" spans="1:8" s="97" customFormat="1" ht="33.75" customHeight="1" x14ac:dyDescent="0.3">
      <c r="A19" s="4" t="s">
        <v>37</v>
      </c>
      <c r="B19" s="9" t="s">
        <v>33</v>
      </c>
      <c r="C19" s="55" t="s">
        <v>275</v>
      </c>
      <c r="D19" s="55" t="s">
        <v>13</v>
      </c>
      <c r="E19" s="77"/>
      <c r="F19" s="78">
        <f>F20</f>
        <v>2.5</v>
      </c>
      <c r="G19" s="78">
        <f t="shared" si="3"/>
        <v>1.5</v>
      </c>
      <c r="H19" s="78">
        <f t="shared" si="3"/>
        <v>1.6</v>
      </c>
    </row>
    <row r="20" spans="1:8" s="97" customFormat="1" ht="33.75" customHeight="1" x14ac:dyDescent="0.3">
      <c r="A20" s="4" t="s">
        <v>65</v>
      </c>
      <c r="B20" s="120" t="s">
        <v>34</v>
      </c>
      <c r="C20" s="55" t="s">
        <v>275</v>
      </c>
      <c r="D20" s="55" t="s">
        <v>8</v>
      </c>
      <c r="E20" s="77"/>
      <c r="F20" s="78">
        <f>F21</f>
        <v>2.5</v>
      </c>
      <c r="G20" s="78">
        <f t="shared" si="3"/>
        <v>1.5</v>
      </c>
      <c r="H20" s="78">
        <f t="shared" si="3"/>
        <v>1.6</v>
      </c>
    </row>
    <row r="21" spans="1:8" s="97" customFormat="1" ht="33.75" customHeight="1" x14ac:dyDescent="0.3">
      <c r="A21" s="4" t="s">
        <v>66</v>
      </c>
      <c r="B21" s="80" t="s">
        <v>114</v>
      </c>
      <c r="C21" s="55" t="s">
        <v>275</v>
      </c>
      <c r="D21" s="55" t="s">
        <v>8</v>
      </c>
      <c r="E21" s="77" t="s">
        <v>190</v>
      </c>
      <c r="F21" s="78">
        <f>F22</f>
        <v>2.5</v>
      </c>
      <c r="G21" s="78">
        <f t="shared" si="3"/>
        <v>1.5</v>
      </c>
      <c r="H21" s="78">
        <f t="shared" si="3"/>
        <v>1.6</v>
      </c>
    </row>
    <row r="22" spans="1:8" s="97" customFormat="1" ht="33.75" customHeight="1" x14ac:dyDescent="0.3">
      <c r="A22" s="4" t="s">
        <v>38</v>
      </c>
      <c r="B22" s="89" t="s">
        <v>311</v>
      </c>
      <c r="C22" s="55" t="s">
        <v>275</v>
      </c>
      <c r="D22" s="55" t="s">
        <v>8</v>
      </c>
      <c r="E22" s="77" t="s">
        <v>243</v>
      </c>
      <c r="F22" s="78">
        <f>'4- ведомственная'!G57</f>
        <v>2.5</v>
      </c>
      <c r="G22" s="78">
        <f>'4- ведомственная'!H57</f>
        <v>1.5</v>
      </c>
      <c r="H22" s="78">
        <f>'4- ведомственная'!I57</f>
        <v>1.6</v>
      </c>
    </row>
    <row r="23" spans="1:8" s="97" customFormat="1" ht="95.4" customHeight="1" x14ac:dyDescent="0.3">
      <c r="A23" s="4" t="s">
        <v>39</v>
      </c>
      <c r="B23" s="12" t="s">
        <v>375</v>
      </c>
      <c r="C23" s="55" t="s">
        <v>240</v>
      </c>
      <c r="D23" s="55"/>
      <c r="E23" s="77"/>
      <c r="F23" s="78">
        <f>F24</f>
        <v>0.1</v>
      </c>
      <c r="G23" s="78">
        <f t="shared" ref="G23:H26" si="4">G24</f>
        <v>0.1</v>
      </c>
      <c r="H23" s="78">
        <f t="shared" si="4"/>
        <v>0.1</v>
      </c>
    </row>
    <row r="24" spans="1:8" s="97" customFormat="1" ht="33.75" customHeight="1" x14ac:dyDescent="0.3">
      <c r="A24" s="4" t="s">
        <v>40</v>
      </c>
      <c r="B24" s="9" t="s">
        <v>33</v>
      </c>
      <c r="C24" s="55" t="s">
        <v>240</v>
      </c>
      <c r="D24" s="55" t="s">
        <v>13</v>
      </c>
      <c r="E24" s="77"/>
      <c r="F24" s="78">
        <f>F25</f>
        <v>0.1</v>
      </c>
      <c r="G24" s="78">
        <f t="shared" si="4"/>
        <v>0.1</v>
      </c>
      <c r="H24" s="78">
        <f t="shared" si="4"/>
        <v>0.1</v>
      </c>
    </row>
    <row r="25" spans="1:8" s="97" customFormat="1" ht="33.75" customHeight="1" x14ac:dyDescent="0.3">
      <c r="A25" s="4" t="s">
        <v>41</v>
      </c>
      <c r="B25" s="120" t="s">
        <v>34</v>
      </c>
      <c r="C25" s="55" t="s">
        <v>240</v>
      </c>
      <c r="D25" s="55" t="s">
        <v>8</v>
      </c>
      <c r="E25" s="77"/>
      <c r="F25" s="78">
        <f>F26</f>
        <v>0.1</v>
      </c>
      <c r="G25" s="78">
        <f t="shared" si="4"/>
        <v>0.1</v>
      </c>
      <c r="H25" s="78">
        <f t="shared" si="4"/>
        <v>0.1</v>
      </c>
    </row>
    <row r="26" spans="1:8" s="97" customFormat="1" ht="22.2" customHeight="1" x14ac:dyDescent="0.3">
      <c r="A26" s="4" t="s">
        <v>42</v>
      </c>
      <c r="B26" s="80" t="s">
        <v>114</v>
      </c>
      <c r="C26" s="55" t="s">
        <v>240</v>
      </c>
      <c r="D26" s="55" t="s">
        <v>8</v>
      </c>
      <c r="E26" s="77" t="s">
        <v>190</v>
      </c>
      <c r="F26" s="78">
        <f>F27</f>
        <v>0.1</v>
      </c>
      <c r="G26" s="78">
        <f t="shared" si="4"/>
        <v>0.1</v>
      </c>
      <c r="H26" s="78">
        <f t="shared" si="4"/>
        <v>0.1</v>
      </c>
    </row>
    <row r="27" spans="1:8" s="97" customFormat="1" ht="33.75" customHeight="1" x14ac:dyDescent="0.3">
      <c r="A27" s="4" t="s">
        <v>43</v>
      </c>
      <c r="B27" s="89" t="s">
        <v>311</v>
      </c>
      <c r="C27" s="55" t="s">
        <v>240</v>
      </c>
      <c r="D27" s="55" t="s">
        <v>8</v>
      </c>
      <c r="E27" s="77" t="s">
        <v>243</v>
      </c>
      <c r="F27" s="78">
        <f>'4- ведомственная'!G60</f>
        <v>0.1</v>
      </c>
      <c r="G27" s="78">
        <f>'4- ведомственная'!H60</f>
        <v>0.1</v>
      </c>
      <c r="H27" s="78">
        <f>'4- ведомственная'!I60</f>
        <v>0.1</v>
      </c>
    </row>
    <row r="28" spans="1:8" s="97" customFormat="1" ht="46.2" customHeight="1" x14ac:dyDescent="0.3">
      <c r="A28" s="4" t="s">
        <v>70</v>
      </c>
      <c r="B28" s="119" t="s">
        <v>258</v>
      </c>
      <c r="C28" s="53" t="s">
        <v>212</v>
      </c>
      <c r="D28" s="95"/>
      <c r="E28" s="95"/>
      <c r="F28" s="96">
        <f>F29+F34</f>
        <v>102</v>
      </c>
      <c r="G28" s="96">
        <f t="shared" ref="G28:H28" si="5">G29+G34</f>
        <v>88.7</v>
      </c>
      <c r="H28" s="96">
        <f t="shared" si="5"/>
        <v>93.9</v>
      </c>
    </row>
    <row r="29" spans="1:8" s="97" customFormat="1" ht="99.75" customHeight="1" x14ac:dyDescent="0.3">
      <c r="A29" s="4" t="s">
        <v>71</v>
      </c>
      <c r="B29" s="12" t="s">
        <v>376</v>
      </c>
      <c r="C29" s="52" t="s">
        <v>213</v>
      </c>
      <c r="D29" s="95"/>
      <c r="E29" s="95"/>
      <c r="F29" s="78">
        <f>F30</f>
        <v>102</v>
      </c>
      <c r="G29" s="78">
        <f t="shared" ref="G29:H32" si="6">G30</f>
        <v>88.7</v>
      </c>
      <c r="H29" s="78">
        <f t="shared" si="6"/>
        <v>93.9</v>
      </c>
    </row>
    <row r="30" spans="1:8" s="97" customFormat="1" ht="33.6" customHeight="1" x14ac:dyDescent="0.3">
      <c r="A30" s="4" t="s">
        <v>44</v>
      </c>
      <c r="B30" s="9" t="s">
        <v>33</v>
      </c>
      <c r="C30" s="52" t="s">
        <v>213</v>
      </c>
      <c r="D30" s="76">
        <v>200</v>
      </c>
      <c r="E30" s="95"/>
      <c r="F30" s="78">
        <f>F31</f>
        <v>102</v>
      </c>
      <c r="G30" s="78">
        <f t="shared" si="6"/>
        <v>88.7</v>
      </c>
      <c r="H30" s="78">
        <f t="shared" si="6"/>
        <v>93.9</v>
      </c>
    </row>
    <row r="31" spans="1:8" s="97" customFormat="1" ht="37.200000000000003" customHeight="1" x14ac:dyDescent="0.3">
      <c r="A31" s="4" t="s">
        <v>45</v>
      </c>
      <c r="B31" s="120" t="s">
        <v>34</v>
      </c>
      <c r="C31" s="52" t="s">
        <v>213</v>
      </c>
      <c r="D31" s="76">
        <v>240</v>
      </c>
      <c r="E31" s="95"/>
      <c r="F31" s="78">
        <f>F32</f>
        <v>102</v>
      </c>
      <c r="G31" s="78">
        <f t="shared" si="6"/>
        <v>88.7</v>
      </c>
      <c r="H31" s="78">
        <f t="shared" si="6"/>
        <v>93.9</v>
      </c>
    </row>
    <row r="32" spans="1:8" s="97" customFormat="1" ht="22.2" customHeight="1" x14ac:dyDescent="0.3">
      <c r="A32" s="4" t="s">
        <v>46</v>
      </c>
      <c r="B32" s="80" t="s">
        <v>191</v>
      </c>
      <c r="C32" s="52" t="s">
        <v>213</v>
      </c>
      <c r="D32" s="76">
        <v>240</v>
      </c>
      <c r="E32" s="76" t="s">
        <v>192</v>
      </c>
      <c r="F32" s="78">
        <f>F33</f>
        <v>102</v>
      </c>
      <c r="G32" s="78">
        <f t="shared" si="6"/>
        <v>88.7</v>
      </c>
      <c r="H32" s="78">
        <f t="shared" si="6"/>
        <v>93.9</v>
      </c>
    </row>
    <row r="33" spans="1:8" s="97" customFormat="1" ht="16.2" customHeight="1" x14ac:dyDescent="0.3">
      <c r="A33" s="4" t="s">
        <v>47</v>
      </c>
      <c r="B33" s="86" t="s">
        <v>77</v>
      </c>
      <c r="C33" s="52" t="s">
        <v>213</v>
      </c>
      <c r="D33" s="76">
        <v>240</v>
      </c>
      <c r="E33" s="76" t="s">
        <v>78</v>
      </c>
      <c r="F33" s="78">
        <f>'4- ведомственная'!G67</f>
        <v>102</v>
      </c>
      <c r="G33" s="78">
        <f>'4- ведомственная'!H67</f>
        <v>88.7</v>
      </c>
      <c r="H33" s="78">
        <f>'4- ведомственная'!I67</f>
        <v>93.9</v>
      </c>
    </row>
    <row r="34" spans="1:8" s="97" customFormat="1" ht="106.5" hidden="1" customHeight="1" outlineLevel="1" x14ac:dyDescent="0.3">
      <c r="A34" s="4" t="s">
        <v>71</v>
      </c>
      <c r="B34" s="12" t="s">
        <v>377</v>
      </c>
      <c r="C34" s="4" t="s">
        <v>291</v>
      </c>
      <c r="D34" s="95"/>
      <c r="E34" s="95"/>
      <c r="F34" s="78">
        <f>F35</f>
        <v>0</v>
      </c>
      <c r="G34" s="78">
        <f t="shared" ref="G34:H37" si="7">G35</f>
        <v>0</v>
      </c>
      <c r="H34" s="78">
        <f t="shared" si="7"/>
        <v>0</v>
      </c>
    </row>
    <row r="35" spans="1:8" s="97" customFormat="1" ht="37.5" hidden="1" customHeight="1" outlineLevel="1" x14ac:dyDescent="0.3">
      <c r="A35" s="4" t="s">
        <v>44</v>
      </c>
      <c r="B35" s="9" t="s">
        <v>33</v>
      </c>
      <c r="C35" s="4" t="s">
        <v>291</v>
      </c>
      <c r="D35" s="76">
        <v>200</v>
      </c>
      <c r="E35" s="95"/>
      <c r="F35" s="78">
        <f>F36</f>
        <v>0</v>
      </c>
      <c r="G35" s="78">
        <f t="shared" si="7"/>
        <v>0</v>
      </c>
      <c r="H35" s="78">
        <f t="shared" si="7"/>
        <v>0</v>
      </c>
    </row>
    <row r="36" spans="1:8" s="97" customFormat="1" ht="16.2" hidden="1" customHeight="1" outlineLevel="1" x14ac:dyDescent="0.3">
      <c r="A36" s="4" t="s">
        <v>45</v>
      </c>
      <c r="B36" s="117" t="s">
        <v>34</v>
      </c>
      <c r="C36" s="4" t="s">
        <v>291</v>
      </c>
      <c r="D36" s="55" t="s">
        <v>8</v>
      </c>
      <c r="E36" s="95"/>
      <c r="F36" s="78">
        <f>F37</f>
        <v>0</v>
      </c>
      <c r="G36" s="78">
        <f t="shared" si="7"/>
        <v>0</v>
      </c>
      <c r="H36" s="78">
        <f t="shared" si="7"/>
        <v>0</v>
      </c>
    </row>
    <row r="37" spans="1:8" s="97" customFormat="1" ht="16.2" hidden="1" customHeight="1" outlineLevel="1" x14ac:dyDescent="0.3">
      <c r="A37" s="4" t="s">
        <v>46</v>
      </c>
      <c r="B37" s="80" t="s">
        <v>191</v>
      </c>
      <c r="C37" s="4" t="s">
        <v>291</v>
      </c>
      <c r="D37" s="55" t="s">
        <v>8</v>
      </c>
      <c r="E37" s="76" t="s">
        <v>192</v>
      </c>
      <c r="F37" s="78">
        <f>F38</f>
        <v>0</v>
      </c>
      <c r="G37" s="78">
        <f t="shared" si="7"/>
        <v>0</v>
      </c>
      <c r="H37" s="78">
        <f t="shared" si="7"/>
        <v>0</v>
      </c>
    </row>
    <row r="38" spans="1:8" s="97" customFormat="1" ht="16.2" hidden="1" customHeight="1" outlineLevel="1" x14ac:dyDescent="0.3">
      <c r="A38" s="4" t="s">
        <v>47</v>
      </c>
      <c r="B38" s="85" t="s">
        <v>77</v>
      </c>
      <c r="C38" s="4" t="s">
        <v>291</v>
      </c>
      <c r="D38" s="55" t="s">
        <v>8</v>
      </c>
      <c r="E38" s="76" t="s">
        <v>78</v>
      </c>
      <c r="F38" s="78">
        <f>'4- ведомственная'!G70</f>
        <v>0</v>
      </c>
      <c r="G38" s="78">
        <f>'4- ведомственная'!H70</f>
        <v>0</v>
      </c>
      <c r="H38" s="78">
        <f>'4- ведомственная'!I70</f>
        <v>0</v>
      </c>
    </row>
    <row r="39" spans="1:8" s="97" customFormat="1" ht="37.950000000000003" customHeight="1" collapsed="1" x14ac:dyDescent="0.3">
      <c r="A39" s="4" t="s">
        <v>48</v>
      </c>
      <c r="B39" s="41" t="s">
        <v>257</v>
      </c>
      <c r="C39" s="53" t="s">
        <v>211</v>
      </c>
      <c r="D39" s="95"/>
      <c r="E39" s="95"/>
      <c r="F39" s="109">
        <f>F40+F45+F59</f>
        <v>459.5</v>
      </c>
      <c r="G39" s="109">
        <f t="shared" ref="G39:H39" si="8">G40+G45+G59</f>
        <v>325.5</v>
      </c>
      <c r="H39" s="109">
        <f t="shared" si="8"/>
        <v>325.5</v>
      </c>
    </row>
    <row r="40" spans="1:8" s="97" customFormat="1" ht="66.599999999999994" customHeight="1" x14ac:dyDescent="0.3">
      <c r="A40" s="4" t="s">
        <v>49</v>
      </c>
      <c r="B40" s="9" t="s">
        <v>259</v>
      </c>
      <c r="C40" s="52" t="s">
        <v>241</v>
      </c>
      <c r="D40" s="76"/>
      <c r="E40" s="76"/>
      <c r="F40" s="99">
        <f>F41</f>
        <v>95.7</v>
      </c>
      <c r="G40" s="99">
        <f t="shared" ref="G40:H43" si="9">G41</f>
        <v>95.6</v>
      </c>
      <c r="H40" s="99">
        <f t="shared" si="9"/>
        <v>95.6</v>
      </c>
    </row>
    <row r="41" spans="1:8" s="97" customFormat="1" ht="38.4" customHeight="1" x14ac:dyDescent="0.3">
      <c r="A41" s="4" t="s">
        <v>50</v>
      </c>
      <c r="B41" s="9" t="s">
        <v>33</v>
      </c>
      <c r="C41" s="52" t="s">
        <v>241</v>
      </c>
      <c r="D41" s="76">
        <v>200</v>
      </c>
      <c r="E41" s="76"/>
      <c r="F41" s="99">
        <f>F42</f>
        <v>95.7</v>
      </c>
      <c r="G41" s="99">
        <f t="shared" si="9"/>
        <v>95.6</v>
      </c>
      <c r="H41" s="99">
        <f t="shared" si="9"/>
        <v>95.6</v>
      </c>
    </row>
    <row r="42" spans="1:8" s="97" customFormat="1" ht="33.6" customHeight="1" x14ac:dyDescent="0.3">
      <c r="A42" s="4" t="s">
        <v>51</v>
      </c>
      <c r="B42" s="120" t="s">
        <v>34</v>
      </c>
      <c r="C42" s="52" t="s">
        <v>241</v>
      </c>
      <c r="D42" s="76">
        <v>240</v>
      </c>
      <c r="E42" s="76"/>
      <c r="F42" s="99">
        <f>F43</f>
        <v>95.7</v>
      </c>
      <c r="G42" s="99">
        <f t="shared" si="9"/>
        <v>95.6</v>
      </c>
      <c r="H42" s="99">
        <f t="shared" si="9"/>
        <v>95.6</v>
      </c>
    </row>
    <row r="43" spans="1:8" s="97" customFormat="1" ht="16.2" customHeight="1" x14ac:dyDescent="0.3">
      <c r="A43" s="4" t="s">
        <v>52</v>
      </c>
      <c r="B43" s="12" t="s">
        <v>197</v>
      </c>
      <c r="C43" s="52" t="s">
        <v>241</v>
      </c>
      <c r="D43" s="76">
        <v>240</v>
      </c>
      <c r="E43" s="76" t="s">
        <v>3</v>
      </c>
      <c r="F43" s="99">
        <f>F44</f>
        <v>95.7</v>
      </c>
      <c r="G43" s="99">
        <f t="shared" si="9"/>
        <v>95.6</v>
      </c>
      <c r="H43" s="99">
        <f t="shared" si="9"/>
        <v>95.6</v>
      </c>
    </row>
    <row r="44" spans="1:8" s="97" customFormat="1" ht="16.2" customHeight="1" x14ac:dyDescent="0.3">
      <c r="A44" s="4" t="s">
        <v>53</v>
      </c>
      <c r="B44" s="12" t="s">
        <v>97</v>
      </c>
      <c r="C44" s="52" t="s">
        <v>241</v>
      </c>
      <c r="D44" s="76">
        <v>240</v>
      </c>
      <c r="E44" s="76" t="s">
        <v>5</v>
      </c>
      <c r="F44" s="99">
        <f>'4- ведомственная'!G89</f>
        <v>95.7</v>
      </c>
      <c r="G44" s="99">
        <f>'4- ведомственная'!H89</f>
        <v>95.6</v>
      </c>
      <c r="H44" s="99">
        <f>'4- ведомственная'!I89</f>
        <v>95.6</v>
      </c>
    </row>
    <row r="45" spans="1:8" s="97" customFormat="1" ht="101.25" customHeight="1" x14ac:dyDescent="0.3">
      <c r="A45" s="4" t="s">
        <v>54</v>
      </c>
      <c r="B45" s="9" t="s">
        <v>379</v>
      </c>
      <c r="C45" s="52" t="s">
        <v>242</v>
      </c>
      <c r="D45" s="55"/>
      <c r="E45" s="77"/>
      <c r="F45" s="99">
        <f>F46+F50</f>
        <v>363.8</v>
      </c>
      <c r="G45" s="99">
        <f t="shared" ref="G45:H45" si="10">G46+G50</f>
        <v>220.9</v>
      </c>
      <c r="H45" s="99">
        <f t="shared" si="10"/>
        <v>220.9</v>
      </c>
    </row>
    <row r="46" spans="1:8" s="97" customFormat="1" ht="34.200000000000003" customHeight="1" x14ac:dyDescent="0.3">
      <c r="A46" s="4" t="s">
        <v>55</v>
      </c>
      <c r="B46" s="9" t="s">
        <v>33</v>
      </c>
      <c r="C46" s="52" t="s">
        <v>242</v>
      </c>
      <c r="D46" s="76">
        <v>200</v>
      </c>
      <c r="E46" s="77"/>
      <c r="F46" s="99">
        <f>F47</f>
        <v>262.8</v>
      </c>
      <c r="G46" s="99">
        <f t="shared" ref="G46:H48" si="11">G47</f>
        <v>220.9</v>
      </c>
      <c r="H46" s="99">
        <f t="shared" si="11"/>
        <v>220.9</v>
      </c>
    </row>
    <row r="47" spans="1:8" s="97" customFormat="1" ht="36" customHeight="1" x14ac:dyDescent="0.3">
      <c r="A47" s="4" t="s">
        <v>56</v>
      </c>
      <c r="B47" s="120" t="s">
        <v>34</v>
      </c>
      <c r="C47" s="52" t="s">
        <v>242</v>
      </c>
      <c r="D47" s="76">
        <v>240</v>
      </c>
      <c r="E47" s="77"/>
      <c r="F47" s="99">
        <f>F48</f>
        <v>262.8</v>
      </c>
      <c r="G47" s="99">
        <f t="shared" si="11"/>
        <v>220.9</v>
      </c>
      <c r="H47" s="99">
        <f t="shared" si="11"/>
        <v>220.9</v>
      </c>
    </row>
    <row r="48" spans="1:8" s="97" customFormat="1" ht="16.2" customHeight="1" x14ac:dyDescent="0.3">
      <c r="A48" s="4" t="s">
        <v>57</v>
      </c>
      <c r="B48" s="12" t="s">
        <v>197</v>
      </c>
      <c r="C48" s="52" t="s">
        <v>242</v>
      </c>
      <c r="D48" s="76">
        <v>240</v>
      </c>
      <c r="E48" s="77" t="s">
        <v>3</v>
      </c>
      <c r="F48" s="99">
        <f>F49</f>
        <v>262.8</v>
      </c>
      <c r="G48" s="99">
        <f t="shared" si="11"/>
        <v>220.9</v>
      </c>
      <c r="H48" s="99">
        <f t="shared" si="11"/>
        <v>220.9</v>
      </c>
    </row>
    <row r="49" spans="1:8" s="97" customFormat="1" ht="16.2" customHeight="1" x14ac:dyDescent="0.3">
      <c r="A49" s="4" t="s">
        <v>58</v>
      </c>
      <c r="B49" s="12" t="s">
        <v>97</v>
      </c>
      <c r="C49" s="52" t="s">
        <v>242</v>
      </c>
      <c r="D49" s="76">
        <v>240</v>
      </c>
      <c r="E49" s="77" t="s">
        <v>5</v>
      </c>
      <c r="F49" s="99">
        <f>'4- ведомственная'!G92</f>
        <v>262.8</v>
      </c>
      <c r="G49" s="99">
        <f>'4- ведомственная'!H92</f>
        <v>220.9</v>
      </c>
      <c r="H49" s="99">
        <f>'4- ведомственная'!I92</f>
        <v>220.9</v>
      </c>
    </row>
    <row r="50" spans="1:8" s="97" customFormat="1" ht="32.25" customHeight="1" x14ac:dyDescent="0.3">
      <c r="A50" s="4" t="s">
        <v>59</v>
      </c>
      <c r="B50" s="125" t="s">
        <v>292</v>
      </c>
      <c r="C50" s="52" t="s">
        <v>242</v>
      </c>
      <c r="D50" s="76">
        <v>400</v>
      </c>
      <c r="E50" s="77"/>
      <c r="F50" s="99">
        <f>F51</f>
        <v>101</v>
      </c>
      <c r="G50" s="99">
        <f t="shared" ref="G50:H52" si="12">G51</f>
        <v>0</v>
      </c>
      <c r="H50" s="99">
        <f t="shared" si="12"/>
        <v>0</v>
      </c>
    </row>
    <row r="51" spans="1:8" s="97" customFormat="1" ht="16.2" customHeight="1" x14ac:dyDescent="0.3">
      <c r="A51" s="4" t="s">
        <v>60</v>
      </c>
      <c r="B51" s="89" t="s">
        <v>293</v>
      </c>
      <c r="C51" s="52" t="s">
        <v>242</v>
      </c>
      <c r="D51" s="76">
        <v>410</v>
      </c>
      <c r="E51" s="77"/>
      <c r="F51" s="99">
        <f>F52</f>
        <v>101</v>
      </c>
      <c r="G51" s="99">
        <f t="shared" si="12"/>
        <v>0</v>
      </c>
      <c r="H51" s="99">
        <f t="shared" si="12"/>
        <v>0</v>
      </c>
    </row>
    <row r="52" spans="1:8" s="97" customFormat="1" ht="16.2" customHeight="1" x14ac:dyDescent="0.3">
      <c r="A52" s="4" t="s">
        <v>61</v>
      </c>
      <c r="B52" s="12" t="s">
        <v>197</v>
      </c>
      <c r="C52" s="52" t="s">
        <v>242</v>
      </c>
      <c r="D52" s="76">
        <v>410</v>
      </c>
      <c r="E52" s="77" t="s">
        <v>3</v>
      </c>
      <c r="F52" s="99">
        <f>F53</f>
        <v>101</v>
      </c>
      <c r="G52" s="99">
        <f t="shared" si="12"/>
        <v>0</v>
      </c>
      <c r="H52" s="99">
        <f t="shared" si="12"/>
        <v>0</v>
      </c>
    </row>
    <row r="53" spans="1:8" s="97" customFormat="1" ht="19.5" customHeight="1" x14ac:dyDescent="0.3">
      <c r="A53" s="4" t="s">
        <v>62</v>
      </c>
      <c r="B53" s="12" t="s">
        <v>97</v>
      </c>
      <c r="C53" s="52" t="s">
        <v>242</v>
      </c>
      <c r="D53" s="76">
        <v>410</v>
      </c>
      <c r="E53" s="77" t="s">
        <v>5</v>
      </c>
      <c r="F53" s="99">
        <f>'4- ведомственная'!G94</f>
        <v>101</v>
      </c>
      <c r="G53" s="99">
        <f>'4- ведомственная'!H94</f>
        <v>0</v>
      </c>
      <c r="H53" s="99">
        <f>'4- ведомственная'!I94</f>
        <v>0</v>
      </c>
    </row>
    <row r="54" spans="1:8" s="97" customFormat="1" ht="79.95" hidden="1" customHeight="1" outlineLevel="1" x14ac:dyDescent="0.3">
      <c r="A54" s="4" t="s">
        <v>85</v>
      </c>
      <c r="B54" s="9" t="s">
        <v>260</v>
      </c>
      <c r="C54" s="52" t="s">
        <v>251</v>
      </c>
      <c r="D54" s="76"/>
      <c r="E54" s="77"/>
      <c r="F54" s="99">
        <f>F55</f>
        <v>0</v>
      </c>
      <c r="G54" s="99">
        <f t="shared" ref="G54:H57" si="13">G55</f>
        <v>0</v>
      </c>
      <c r="H54" s="99">
        <f t="shared" si="13"/>
        <v>0</v>
      </c>
    </row>
    <row r="55" spans="1:8" s="97" customFormat="1" ht="16.2" hidden="1" customHeight="1" outlineLevel="1" x14ac:dyDescent="0.3">
      <c r="A55" s="4" t="s">
        <v>86</v>
      </c>
      <c r="B55" s="9" t="s">
        <v>33</v>
      </c>
      <c r="C55" s="52" t="s">
        <v>251</v>
      </c>
      <c r="D55" s="76">
        <v>200</v>
      </c>
      <c r="E55" s="77"/>
      <c r="F55" s="99">
        <f>F56</f>
        <v>0</v>
      </c>
      <c r="G55" s="99">
        <f t="shared" si="13"/>
        <v>0</v>
      </c>
      <c r="H55" s="99">
        <f t="shared" si="13"/>
        <v>0</v>
      </c>
    </row>
    <row r="56" spans="1:8" s="97" customFormat="1" ht="16.2" hidden="1" customHeight="1" outlineLevel="1" x14ac:dyDescent="0.3">
      <c r="A56" s="4" t="s">
        <v>87</v>
      </c>
      <c r="B56" s="120" t="s">
        <v>34</v>
      </c>
      <c r="C56" s="52" t="s">
        <v>251</v>
      </c>
      <c r="D56" s="55" t="s">
        <v>8</v>
      </c>
      <c r="E56" s="77"/>
      <c r="F56" s="99">
        <f>F57</f>
        <v>0</v>
      </c>
      <c r="G56" s="99">
        <f t="shared" si="13"/>
        <v>0</v>
      </c>
      <c r="H56" s="99">
        <f t="shared" si="13"/>
        <v>0</v>
      </c>
    </row>
    <row r="57" spans="1:8" s="97" customFormat="1" ht="16.2" hidden="1" customHeight="1" outlineLevel="1" x14ac:dyDescent="0.3">
      <c r="A57" s="4" t="s">
        <v>88</v>
      </c>
      <c r="B57" s="89" t="s">
        <v>252</v>
      </c>
      <c r="C57" s="52" t="s">
        <v>251</v>
      </c>
      <c r="D57" s="55" t="s">
        <v>8</v>
      </c>
      <c r="E57" s="77" t="s">
        <v>248</v>
      </c>
      <c r="F57" s="99">
        <f>F58</f>
        <v>0</v>
      </c>
      <c r="G57" s="99">
        <f t="shared" si="13"/>
        <v>0</v>
      </c>
      <c r="H57" s="99">
        <f t="shared" si="13"/>
        <v>0</v>
      </c>
    </row>
    <row r="58" spans="1:8" s="97" customFormat="1" ht="16.2" hidden="1" customHeight="1" outlineLevel="1" x14ac:dyDescent="0.3">
      <c r="A58" s="4" t="s">
        <v>89</v>
      </c>
      <c r="B58" s="113" t="s">
        <v>249</v>
      </c>
      <c r="C58" s="52" t="s">
        <v>251</v>
      </c>
      <c r="D58" s="55" t="s">
        <v>8</v>
      </c>
      <c r="E58" s="77" t="s">
        <v>250</v>
      </c>
      <c r="F58" s="99">
        <f>'4- ведомственная'!G104</f>
        <v>0</v>
      </c>
      <c r="G58" s="99">
        <f>'4- ведомственная'!H104</f>
        <v>0</v>
      </c>
      <c r="H58" s="99">
        <f>'4- ведомственная'!I104</f>
        <v>0</v>
      </c>
    </row>
    <row r="59" spans="1:8" s="97" customFormat="1" ht="99" customHeight="1" collapsed="1" x14ac:dyDescent="0.3">
      <c r="A59" s="4" t="s">
        <v>63</v>
      </c>
      <c r="B59" s="9" t="s">
        <v>295</v>
      </c>
      <c r="C59" s="52" t="s">
        <v>294</v>
      </c>
      <c r="D59" s="55"/>
      <c r="E59" s="77"/>
      <c r="F59" s="99">
        <f>F60</f>
        <v>0</v>
      </c>
      <c r="G59" s="99">
        <f t="shared" ref="G59:H62" si="14">G60</f>
        <v>9</v>
      </c>
      <c r="H59" s="99">
        <f t="shared" si="14"/>
        <v>9</v>
      </c>
    </row>
    <row r="60" spans="1:8" s="97" customFormat="1" ht="34.5" customHeight="1" x14ac:dyDescent="0.3">
      <c r="A60" s="4" t="s">
        <v>64</v>
      </c>
      <c r="B60" s="9" t="s">
        <v>33</v>
      </c>
      <c r="C60" s="52" t="s">
        <v>294</v>
      </c>
      <c r="D60" s="76">
        <v>200</v>
      </c>
      <c r="E60" s="77"/>
      <c r="F60" s="99">
        <f>F61</f>
        <v>0</v>
      </c>
      <c r="G60" s="99">
        <f t="shared" si="14"/>
        <v>9</v>
      </c>
      <c r="H60" s="99">
        <f t="shared" si="14"/>
        <v>9</v>
      </c>
    </row>
    <row r="61" spans="1:8" s="97" customFormat="1" ht="36.75" customHeight="1" x14ac:dyDescent="0.3">
      <c r="A61" s="4" t="s">
        <v>82</v>
      </c>
      <c r="B61" s="120" t="s">
        <v>34</v>
      </c>
      <c r="C61" s="52" t="s">
        <v>294</v>
      </c>
      <c r="D61" s="76">
        <v>240</v>
      </c>
      <c r="E61" s="77"/>
      <c r="F61" s="99">
        <f>F62</f>
        <v>0</v>
      </c>
      <c r="G61" s="99">
        <f t="shared" si="14"/>
        <v>9</v>
      </c>
      <c r="H61" s="99">
        <f t="shared" si="14"/>
        <v>9</v>
      </c>
    </row>
    <row r="62" spans="1:8" s="97" customFormat="1" ht="16.2" customHeight="1" x14ac:dyDescent="0.3">
      <c r="A62" s="4" t="s">
        <v>83</v>
      </c>
      <c r="B62" s="12" t="s">
        <v>197</v>
      </c>
      <c r="C62" s="52" t="s">
        <v>294</v>
      </c>
      <c r="D62" s="76">
        <v>240</v>
      </c>
      <c r="E62" s="77" t="s">
        <v>3</v>
      </c>
      <c r="F62" s="99">
        <f>F63</f>
        <v>0</v>
      </c>
      <c r="G62" s="99">
        <f t="shared" si="14"/>
        <v>9</v>
      </c>
      <c r="H62" s="99">
        <f t="shared" si="14"/>
        <v>9</v>
      </c>
    </row>
    <row r="63" spans="1:8" s="97" customFormat="1" ht="16.2" customHeight="1" x14ac:dyDescent="0.3">
      <c r="A63" s="4" t="s">
        <v>84</v>
      </c>
      <c r="B63" s="12" t="s">
        <v>97</v>
      </c>
      <c r="C63" s="52" t="s">
        <v>294</v>
      </c>
      <c r="D63" s="76">
        <v>240</v>
      </c>
      <c r="E63" s="77" t="s">
        <v>5</v>
      </c>
      <c r="F63" s="99">
        <f>'4- ведомственная'!G97</f>
        <v>0</v>
      </c>
      <c r="G63" s="99">
        <f>'4- ведомственная'!H97</f>
        <v>9</v>
      </c>
      <c r="H63" s="99">
        <f>'4- ведомственная'!I97</f>
        <v>9</v>
      </c>
    </row>
    <row r="64" spans="1:8" s="97" customFormat="1" ht="54.75" customHeight="1" x14ac:dyDescent="0.3">
      <c r="A64" s="4" t="s">
        <v>85</v>
      </c>
      <c r="B64" s="119" t="s">
        <v>370</v>
      </c>
      <c r="C64" s="53" t="s">
        <v>261</v>
      </c>
      <c r="D64" s="95"/>
      <c r="E64" s="95"/>
      <c r="F64" s="109">
        <f>F65+F70+F75</f>
        <v>388.7</v>
      </c>
      <c r="G64" s="109">
        <f t="shared" ref="G64:H64" si="15">G65+G70+G75</f>
        <v>247.2</v>
      </c>
      <c r="H64" s="109">
        <f t="shared" si="15"/>
        <v>74</v>
      </c>
    </row>
    <row r="65" spans="1:8" s="97" customFormat="1" ht="87" customHeight="1" x14ac:dyDescent="0.3">
      <c r="A65" s="4" t="s">
        <v>86</v>
      </c>
      <c r="B65" s="86" t="s">
        <v>378</v>
      </c>
      <c r="C65" s="55" t="s">
        <v>262</v>
      </c>
      <c r="D65" s="76"/>
      <c r="E65" s="76"/>
      <c r="F65" s="99">
        <f>F66</f>
        <v>30</v>
      </c>
      <c r="G65" s="99">
        <f t="shared" ref="G65:H68" si="16">G66</f>
        <v>30</v>
      </c>
      <c r="H65" s="99">
        <f t="shared" si="16"/>
        <v>0</v>
      </c>
    </row>
    <row r="66" spans="1:8" s="97" customFormat="1" ht="30.75" customHeight="1" x14ac:dyDescent="0.3">
      <c r="A66" s="4" t="s">
        <v>87</v>
      </c>
      <c r="B66" s="12" t="s">
        <v>231</v>
      </c>
      <c r="C66" s="55" t="s">
        <v>262</v>
      </c>
      <c r="D66" s="76">
        <v>200</v>
      </c>
      <c r="E66" s="76"/>
      <c r="F66" s="99">
        <f>F67</f>
        <v>30</v>
      </c>
      <c r="G66" s="99">
        <f t="shared" si="16"/>
        <v>30</v>
      </c>
      <c r="H66" s="99">
        <f t="shared" si="16"/>
        <v>0</v>
      </c>
    </row>
    <row r="67" spans="1:8" s="97" customFormat="1" ht="33.75" customHeight="1" x14ac:dyDescent="0.3">
      <c r="A67" s="4" t="s">
        <v>88</v>
      </c>
      <c r="B67" s="12" t="s">
        <v>34</v>
      </c>
      <c r="C67" s="55" t="s">
        <v>262</v>
      </c>
      <c r="D67" s="76">
        <v>240</v>
      </c>
      <c r="E67" s="76"/>
      <c r="F67" s="99">
        <f>F68</f>
        <v>30</v>
      </c>
      <c r="G67" s="99">
        <f t="shared" si="16"/>
        <v>30</v>
      </c>
      <c r="H67" s="99">
        <f t="shared" si="16"/>
        <v>0</v>
      </c>
    </row>
    <row r="68" spans="1:8" s="97" customFormat="1" ht="16.2" customHeight="1" x14ac:dyDescent="0.3">
      <c r="A68" s="4" t="s">
        <v>89</v>
      </c>
      <c r="B68" s="80" t="s">
        <v>80</v>
      </c>
      <c r="C68" s="55" t="s">
        <v>262</v>
      </c>
      <c r="D68" s="76">
        <v>240</v>
      </c>
      <c r="E68" s="76" t="s">
        <v>79</v>
      </c>
      <c r="F68" s="99">
        <f>F69</f>
        <v>30</v>
      </c>
      <c r="G68" s="99">
        <f t="shared" si="16"/>
        <v>30</v>
      </c>
      <c r="H68" s="99">
        <f t="shared" si="16"/>
        <v>0</v>
      </c>
    </row>
    <row r="69" spans="1:8" s="97" customFormat="1" ht="16.2" customHeight="1" x14ac:dyDescent="0.3">
      <c r="A69" s="4" t="s">
        <v>90</v>
      </c>
      <c r="B69" s="12" t="s">
        <v>92</v>
      </c>
      <c r="C69" s="55" t="s">
        <v>262</v>
      </c>
      <c r="D69" s="76">
        <v>240</v>
      </c>
      <c r="E69" s="76" t="s">
        <v>93</v>
      </c>
      <c r="F69" s="99">
        <f>'4- ведомственная'!G76</f>
        <v>30</v>
      </c>
      <c r="G69" s="99">
        <f>'4- ведомственная'!H76</f>
        <v>30</v>
      </c>
      <c r="H69" s="99">
        <f>'4- ведомственная'!I76</f>
        <v>0</v>
      </c>
    </row>
    <row r="70" spans="1:8" s="97" customFormat="1" ht="81" customHeight="1" x14ac:dyDescent="0.3">
      <c r="A70" s="4" t="s">
        <v>91</v>
      </c>
      <c r="B70" s="9" t="s">
        <v>372</v>
      </c>
      <c r="C70" s="52" t="s">
        <v>373</v>
      </c>
      <c r="D70" s="76"/>
      <c r="E70" s="76"/>
      <c r="F70" s="99">
        <f>F71</f>
        <v>328.7</v>
      </c>
      <c r="G70" s="99">
        <f t="shared" ref="G70:H73" si="17">G71</f>
        <v>187.2</v>
      </c>
      <c r="H70" s="99">
        <f t="shared" si="17"/>
        <v>44</v>
      </c>
    </row>
    <row r="71" spans="1:8" s="97" customFormat="1" ht="16.2" customHeight="1" x14ac:dyDescent="0.3">
      <c r="A71" s="4" t="s">
        <v>98</v>
      </c>
      <c r="B71" s="12" t="s">
        <v>231</v>
      </c>
      <c r="C71" s="52" t="s">
        <v>373</v>
      </c>
      <c r="D71" s="76">
        <v>200</v>
      </c>
      <c r="E71" s="76"/>
      <c r="F71" s="99">
        <f>F72</f>
        <v>328.7</v>
      </c>
      <c r="G71" s="99">
        <f t="shared" si="17"/>
        <v>187.2</v>
      </c>
      <c r="H71" s="99">
        <f t="shared" si="17"/>
        <v>44</v>
      </c>
    </row>
    <row r="72" spans="1:8" s="97" customFormat="1" ht="16.2" customHeight="1" x14ac:dyDescent="0.3">
      <c r="A72" s="4" t="s">
        <v>99</v>
      </c>
      <c r="B72" s="12" t="s">
        <v>34</v>
      </c>
      <c r="C72" s="52" t="s">
        <v>373</v>
      </c>
      <c r="D72" s="76">
        <v>240</v>
      </c>
      <c r="E72" s="76"/>
      <c r="F72" s="99">
        <f>F73</f>
        <v>328.7</v>
      </c>
      <c r="G72" s="99">
        <f t="shared" si="17"/>
        <v>187.2</v>
      </c>
      <c r="H72" s="99">
        <f t="shared" si="17"/>
        <v>44</v>
      </c>
    </row>
    <row r="73" spans="1:8" s="97" customFormat="1" ht="16.2" customHeight="1" x14ac:dyDescent="0.3">
      <c r="A73" s="4" t="s">
        <v>100</v>
      </c>
      <c r="B73" s="12" t="s">
        <v>31</v>
      </c>
      <c r="C73" s="52" t="s">
        <v>373</v>
      </c>
      <c r="D73" s="76">
        <v>240</v>
      </c>
      <c r="E73" s="76" t="s">
        <v>0</v>
      </c>
      <c r="F73" s="99">
        <f>F74</f>
        <v>328.7</v>
      </c>
      <c r="G73" s="99">
        <f t="shared" si="17"/>
        <v>187.2</v>
      </c>
      <c r="H73" s="99">
        <f t="shared" si="17"/>
        <v>44</v>
      </c>
    </row>
    <row r="74" spans="1:8" s="97" customFormat="1" ht="16.2" customHeight="1" x14ac:dyDescent="0.3">
      <c r="A74" s="4" t="s">
        <v>214</v>
      </c>
      <c r="B74" s="12" t="s">
        <v>344</v>
      </c>
      <c r="C74" s="52" t="s">
        <v>373</v>
      </c>
      <c r="D74" s="76">
        <v>240</v>
      </c>
      <c r="E74" s="76" t="s">
        <v>345</v>
      </c>
      <c r="F74" s="99">
        <f>'4- ведомственная'!G44</f>
        <v>328.7</v>
      </c>
      <c r="G74" s="99">
        <f>'4- ведомственная'!H44</f>
        <v>187.2</v>
      </c>
      <c r="H74" s="99">
        <f>'4- ведомственная'!I44</f>
        <v>44</v>
      </c>
    </row>
    <row r="75" spans="1:8" s="97" customFormat="1" ht="98.25" customHeight="1" x14ac:dyDescent="0.3">
      <c r="A75" s="4" t="s">
        <v>215</v>
      </c>
      <c r="B75" s="12" t="s">
        <v>371</v>
      </c>
      <c r="C75" s="13" t="s">
        <v>343</v>
      </c>
      <c r="D75" s="76"/>
      <c r="E75" s="76"/>
      <c r="F75" s="99">
        <f>F76</f>
        <v>30</v>
      </c>
      <c r="G75" s="99">
        <f t="shared" ref="G75:H78" si="18">G76</f>
        <v>30</v>
      </c>
      <c r="H75" s="99">
        <f t="shared" si="18"/>
        <v>30</v>
      </c>
    </row>
    <row r="76" spans="1:8" s="97" customFormat="1" ht="36.75" customHeight="1" x14ac:dyDescent="0.3">
      <c r="A76" s="4" t="s">
        <v>216</v>
      </c>
      <c r="B76" s="12" t="s">
        <v>231</v>
      </c>
      <c r="C76" s="13" t="s">
        <v>343</v>
      </c>
      <c r="D76" s="76">
        <v>200</v>
      </c>
      <c r="E76" s="76"/>
      <c r="F76" s="99">
        <f>F77</f>
        <v>30</v>
      </c>
      <c r="G76" s="99">
        <f t="shared" si="18"/>
        <v>30</v>
      </c>
      <c r="H76" s="99">
        <f t="shared" si="18"/>
        <v>30</v>
      </c>
    </row>
    <row r="77" spans="1:8" s="97" customFormat="1" ht="33" customHeight="1" x14ac:dyDescent="0.3">
      <c r="A77" s="4" t="s">
        <v>217</v>
      </c>
      <c r="B77" s="12" t="s">
        <v>34</v>
      </c>
      <c r="C77" s="13" t="s">
        <v>343</v>
      </c>
      <c r="D77" s="76">
        <v>240</v>
      </c>
      <c r="E77" s="76"/>
      <c r="F77" s="99">
        <f>F78</f>
        <v>30</v>
      </c>
      <c r="G77" s="99">
        <f t="shared" si="18"/>
        <v>30</v>
      </c>
      <c r="H77" s="99">
        <f t="shared" si="18"/>
        <v>30</v>
      </c>
    </row>
    <row r="78" spans="1:8" s="97" customFormat="1" ht="16.2" customHeight="1" x14ac:dyDescent="0.3">
      <c r="A78" s="4" t="s">
        <v>218</v>
      </c>
      <c r="B78" s="12" t="s">
        <v>31</v>
      </c>
      <c r="C78" s="13" t="s">
        <v>343</v>
      </c>
      <c r="D78" s="76">
        <v>240</v>
      </c>
      <c r="E78" s="76" t="s">
        <v>0</v>
      </c>
      <c r="F78" s="99">
        <f>F79</f>
        <v>30</v>
      </c>
      <c r="G78" s="99">
        <f t="shared" si="18"/>
        <v>30</v>
      </c>
      <c r="H78" s="99">
        <f t="shared" si="18"/>
        <v>30</v>
      </c>
    </row>
    <row r="79" spans="1:8" s="97" customFormat="1" ht="16.2" customHeight="1" x14ac:dyDescent="0.3">
      <c r="A79" s="4" t="s">
        <v>219</v>
      </c>
      <c r="B79" s="12" t="s">
        <v>344</v>
      </c>
      <c r="C79" s="13" t="s">
        <v>343</v>
      </c>
      <c r="D79" s="76">
        <v>240</v>
      </c>
      <c r="E79" s="76" t="s">
        <v>345</v>
      </c>
      <c r="F79" s="99">
        <f>'4- ведомственная'!G47</f>
        <v>30</v>
      </c>
      <c r="G79" s="99">
        <f>'4- ведомственная'!H47</f>
        <v>30</v>
      </c>
      <c r="H79" s="99">
        <f>'4- ведомственная'!I47</f>
        <v>30</v>
      </c>
    </row>
    <row r="80" spans="1:8" s="97" customFormat="1" ht="33" hidden="1" customHeight="1" outlineLevel="1" x14ac:dyDescent="0.3">
      <c r="A80" s="4" t="s">
        <v>98</v>
      </c>
      <c r="B80" s="126" t="s">
        <v>301</v>
      </c>
      <c r="C80" s="53" t="s">
        <v>303</v>
      </c>
      <c r="D80" s="76"/>
      <c r="E80" s="77"/>
      <c r="F80" s="99">
        <f>F81</f>
        <v>0</v>
      </c>
      <c r="G80" s="99">
        <f t="shared" ref="G80:H84" si="19">G81</f>
        <v>0</v>
      </c>
      <c r="H80" s="99">
        <f t="shared" si="19"/>
        <v>0</v>
      </c>
    </row>
    <row r="81" spans="1:8" s="97" customFormat="1" ht="83.25" hidden="1" customHeight="1" outlineLevel="1" x14ac:dyDescent="0.3">
      <c r="A81" s="4" t="s">
        <v>99</v>
      </c>
      <c r="B81" s="127" t="s">
        <v>302</v>
      </c>
      <c r="C81" s="52" t="s">
        <v>304</v>
      </c>
      <c r="D81" s="76"/>
      <c r="E81" s="77"/>
      <c r="F81" s="99">
        <f>F82</f>
        <v>0</v>
      </c>
      <c r="G81" s="99">
        <f t="shared" si="19"/>
        <v>0</v>
      </c>
      <c r="H81" s="99">
        <f t="shared" si="19"/>
        <v>0</v>
      </c>
    </row>
    <row r="82" spans="1:8" s="97" customFormat="1" ht="33" hidden="1" customHeight="1" outlineLevel="1" x14ac:dyDescent="0.3">
      <c r="A82" s="4" t="s">
        <v>100</v>
      </c>
      <c r="B82" s="9" t="s">
        <v>33</v>
      </c>
      <c r="C82" s="52" t="s">
        <v>304</v>
      </c>
      <c r="D82" s="76">
        <v>200</v>
      </c>
      <c r="E82" s="77"/>
      <c r="F82" s="99">
        <f>F83</f>
        <v>0</v>
      </c>
      <c r="G82" s="99">
        <f t="shared" si="19"/>
        <v>0</v>
      </c>
      <c r="H82" s="99">
        <f t="shared" si="19"/>
        <v>0</v>
      </c>
    </row>
    <row r="83" spans="1:8" s="97" customFormat="1" ht="16.2" hidden="1" customHeight="1" outlineLevel="1" x14ac:dyDescent="0.3">
      <c r="A83" s="4" t="s">
        <v>214</v>
      </c>
      <c r="B83" s="117" t="s">
        <v>34</v>
      </c>
      <c r="C83" s="52" t="s">
        <v>304</v>
      </c>
      <c r="D83" s="76">
        <v>240</v>
      </c>
      <c r="E83" s="77"/>
      <c r="F83" s="99">
        <f>F84</f>
        <v>0</v>
      </c>
      <c r="G83" s="99">
        <f t="shared" si="19"/>
        <v>0</v>
      </c>
      <c r="H83" s="99">
        <f t="shared" si="19"/>
        <v>0</v>
      </c>
    </row>
    <row r="84" spans="1:8" s="97" customFormat="1" ht="16.2" hidden="1" customHeight="1" outlineLevel="1" x14ac:dyDescent="0.3">
      <c r="A84" s="4" t="s">
        <v>215</v>
      </c>
      <c r="B84" s="127" t="s">
        <v>296</v>
      </c>
      <c r="C84" s="52" t="s">
        <v>304</v>
      </c>
      <c r="D84" s="76">
        <v>240</v>
      </c>
      <c r="E84" s="77" t="s">
        <v>297</v>
      </c>
      <c r="F84" s="99">
        <f>F85</f>
        <v>0</v>
      </c>
      <c r="G84" s="99">
        <f t="shared" si="19"/>
        <v>0</v>
      </c>
      <c r="H84" s="99">
        <f t="shared" si="19"/>
        <v>0</v>
      </c>
    </row>
    <row r="85" spans="1:8" s="97" customFormat="1" ht="16.2" hidden="1" customHeight="1" outlineLevel="1" x14ac:dyDescent="0.3">
      <c r="A85" s="4" t="s">
        <v>216</v>
      </c>
      <c r="B85" s="127" t="s">
        <v>298</v>
      </c>
      <c r="C85" s="52" t="s">
        <v>304</v>
      </c>
      <c r="D85" s="76">
        <v>240</v>
      </c>
      <c r="E85" s="77" t="s">
        <v>299</v>
      </c>
      <c r="F85" s="99">
        <f>'4- ведомственная'!G104</f>
        <v>0</v>
      </c>
      <c r="G85" s="99">
        <f>'4- ведомственная'!H104</f>
        <v>0</v>
      </c>
      <c r="H85" s="99">
        <f>'4- ведомственная'!I104</f>
        <v>0</v>
      </c>
    </row>
    <row r="86" spans="1:8" s="97" customFormat="1" ht="15.6" collapsed="1" x14ac:dyDescent="0.3">
      <c r="A86" s="4" t="s">
        <v>220</v>
      </c>
      <c r="B86" s="114" t="s">
        <v>67</v>
      </c>
      <c r="C86" s="53" t="s">
        <v>199</v>
      </c>
      <c r="D86" s="95"/>
      <c r="E86" s="98"/>
      <c r="F86" s="96">
        <f t="shared" ref="F86:H91" si="20">F87</f>
        <v>2707.4</v>
      </c>
      <c r="G86" s="96">
        <f t="shared" si="20"/>
        <v>1846.8</v>
      </c>
      <c r="H86" s="96">
        <f t="shared" si="20"/>
        <v>1831</v>
      </c>
    </row>
    <row r="87" spans="1:8" ht="15.6" x14ac:dyDescent="0.3">
      <c r="A87" s="4" t="s">
        <v>221</v>
      </c>
      <c r="B87" s="9" t="s">
        <v>68</v>
      </c>
      <c r="C87" s="52" t="s">
        <v>200</v>
      </c>
      <c r="D87" s="76"/>
      <c r="E87" s="77"/>
      <c r="F87" s="78">
        <f t="shared" si="20"/>
        <v>2707.4</v>
      </c>
      <c r="G87" s="78">
        <f t="shared" si="20"/>
        <v>1846.8</v>
      </c>
      <c r="H87" s="78">
        <f t="shared" si="20"/>
        <v>1831</v>
      </c>
    </row>
    <row r="88" spans="1:8" ht="31.95" customHeight="1" x14ac:dyDescent="0.3">
      <c r="A88" s="4" t="s">
        <v>222</v>
      </c>
      <c r="B88" s="9" t="s">
        <v>193</v>
      </c>
      <c r="C88" s="52" t="s">
        <v>201</v>
      </c>
      <c r="D88" s="76"/>
      <c r="E88" s="77"/>
      <c r="F88" s="78">
        <f t="shared" si="20"/>
        <v>2707.4</v>
      </c>
      <c r="G88" s="78">
        <f t="shared" si="20"/>
        <v>1846.8</v>
      </c>
      <c r="H88" s="78">
        <f t="shared" si="20"/>
        <v>1831</v>
      </c>
    </row>
    <row r="89" spans="1:8" ht="62.4" x14ac:dyDescent="0.3">
      <c r="A89" s="4" t="s">
        <v>223</v>
      </c>
      <c r="B89" s="9" t="s">
        <v>246</v>
      </c>
      <c r="C89" s="52" t="s">
        <v>201</v>
      </c>
      <c r="D89" s="52" t="s">
        <v>28</v>
      </c>
      <c r="E89" s="52"/>
      <c r="F89" s="78">
        <f t="shared" si="20"/>
        <v>2707.4</v>
      </c>
      <c r="G89" s="78">
        <f t="shared" si="20"/>
        <v>1846.8</v>
      </c>
      <c r="H89" s="78">
        <f t="shared" si="20"/>
        <v>1831</v>
      </c>
    </row>
    <row r="90" spans="1:8" ht="31.2" x14ac:dyDescent="0.3">
      <c r="A90" s="4" t="s">
        <v>224</v>
      </c>
      <c r="B90" s="9" t="s">
        <v>32</v>
      </c>
      <c r="C90" s="52" t="s">
        <v>201</v>
      </c>
      <c r="D90" s="52" t="s">
        <v>30</v>
      </c>
      <c r="E90" s="52"/>
      <c r="F90" s="78">
        <f t="shared" si="20"/>
        <v>2707.4</v>
      </c>
      <c r="G90" s="78">
        <f t="shared" si="20"/>
        <v>1846.8</v>
      </c>
      <c r="H90" s="78">
        <f t="shared" si="20"/>
        <v>1831</v>
      </c>
    </row>
    <row r="91" spans="1:8" ht="15.6" x14ac:dyDescent="0.3">
      <c r="A91" s="4" t="s">
        <v>225</v>
      </c>
      <c r="B91" s="9" t="s">
        <v>31</v>
      </c>
      <c r="C91" s="52" t="s">
        <v>201</v>
      </c>
      <c r="D91" s="76">
        <v>120</v>
      </c>
      <c r="E91" s="77" t="s">
        <v>0</v>
      </c>
      <c r="F91" s="78">
        <f t="shared" si="20"/>
        <v>2707.4</v>
      </c>
      <c r="G91" s="78">
        <f t="shared" si="20"/>
        <v>1846.8</v>
      </c>
      <c r="H91" s="78">
        <f t="shared" si="20"/>
        <v>1831</v>
      </c>
    </row>
    <row r="92" spans="1:8" ht="31.2" x14ac:dyDescent="0.3">
      <c r="A92" s="4" t="s">
        <v>227</v>
      </c>
      <c r="B92" s="86" t="s">
        <v>69</v>
      </c>
      <c r="C92" s="52" t="s">
        <v>201</v>
      </c>
      <c r="D92" s="76">
        <v>120</v>
      </c>
      <c r="E92" s="77" t="s">
        <v>1</v>
      </c>
      <c r="F92" s="78">
        <f>'4- ведомственная'!G18</f>
        <v>2707.4</v>
      </c>
      <c r="G92" s="78">
        <f>'4- ведомственная'!H18</f>
        <v>1846.8</v>
      </c>
      <c r="H92" s="78">
        <f>'4- ведомственная'!I18</f>
        <v>1831</v>
      </c>
    </row>
    <row r="93" spans="1:8" s="97" customFormat="1" ht="31.2" x14ac:dyDescent="0.3">
      <c r="A93" s="4" t="s">
        <v>228</v>
      </c>
      <c r="B93" s="114" t="s">
        <v>72</v>
      </c>
      <c r="C93" s="53" t="s">
        <v>202</v>
      </c>
      <c r="D93" s="95"/>
      <c r="E93" s="98"/>
      <c r="F93" s="96">
        <f>F94</f>
        <v>3224.3</v>
      </c>
      <c r="G93" s="96">
        <f>G94</f>
        <v>3221.5</v>
      </c>
      <c r="H93" s="96">
        <f>H94</f>
        <v>3221.5</v>
      </c>
    </row>
    <row r="94" spans="1:8" ht="36" customHeight="1" x14ac:dyDescent="0.3">
      <c r="A94" s="4" t="s">
        <v>229</v>
      </c>
      <c r="B94" s="86" t="s">
        <v>194</v>
      </c>
      <c r="C94" s="52" t="s">
        <v>203</v>
      </c>
      <c r="D94" s="76"/>
      <c r="E94" s="77"/>
      <c r="F94" s="78">
        <f>F95+F112+F117+F122</f>
        <v>3224.3</v>
      </c>
      <c r="G94" s="78">
        <f t="shared" ref="G94:H94" si="21">G95+G112+G117+G122</f>
        <v>3221.5</v>
      </c>
      <c r="H94" s="78">
        <f t="shared" si="21"/>
        <v>3221.5</v>
      </c>
    </row>
    <row r="95" spans="1:8" ht="53.4" customHeight="1" x14ac:dyDescent="0.3">
      <c r="A95" s="4" t="s">
        <v>265</v>
      </c>
      <c r="B95" s="9" t="s">
        <v>195</v>
      </c>
      <c r="C95" s="52" t="s">
        <v>204</v>
      </c>
      <c r="D95" s="76"/>
      <c r="E95" s="77"/>
      <c r="F95" s="78">
        <f>F96+F100+F104+F108</f>
        <v>2758.3</v>
      </c>
      <c r="G95" s="78">
        <f t="shared" ref="G95:H95" si="22">G96+G100+G104+G108</f>
        <v>2760.9</v>
      </c>
      <c r="H95" s="78">
        <f t="shared" si="22"/>
        <v>2760.9</v>
      </c>
    </row>
    <row r="96" spans="1:8" ht="68.400000000000006" customHeight="1" x14ac:dyDescent="0.3">
      <c r="A96" s="4" t="s">
        <v>266</v>
      </c>
      <c r="B96" s="9" t="s">
        <v>246</v>
      </c>
      <c r="C96" s="52" t="s">
        <v>204</v>
      </c>
      <c r="D96" s="52" t="s">
        <v>28</v>
      </c>
      <c r="E96" s="77"/>
      <c r="F96" s="78">
        <f>F97</f>
        <v>1594.8</v>
      </c>
      <c r="G96" s="78">
        <f t="shared" ref="G96:H98" si="23">G97</f>
        <v>1615.2</v>
      </c>
      <c r="H96" s="78">
        <f t="shared" si="23"/>
        <v>1615.2</v>
      </c>
    </row>
    <row r="97" spans="1:8" ht="33" customHeight="1" x14ac:dyDescent="0.3">
      <c r="A97" s="4" t="s">
        <v>267</v>
      </c>
      <c r="B97" s="9" t="s">
        <v>32</v>
      </c>
      <c r="C97" s="52" t="s">
        <v>204</v>
      </c>
      <c r="D97" s="52" t="s">
        <v>30</v>
      </c>
      <c r="E97" s="77"/>
      <c r="F97" s="78">
        <f>F98</f>
        <v>1594.8</v>
      </c>
      <c r="G97" s="78">
        <f>G98</f>
        <v>1615.2</v>
      </c>
      <c r="H97" s="78">
        <f>H98</f>
        <v>1615.2</v>
      </c>
    </row>
    <row r="98" spans="1:8" ht="15.6" x14ac:dyDescent="0.3">
      <c r="A98" s="4" t="s">
        <v>268</v>
      </c>
      <c r="B98" s="9" t="s">
        <v>31</v>
      </c>
      <c r="C98" s="52" t="s">
        <v>204</v>
      </c>
      <c r="D98" s="76">
        <v>120</v>
      </c>
      <c r="E98" s="77" t="s">
        <v>0</v>
      </c>
      <c r="F98" s="78">
        <f>F99</f>
        <v>1594.8</v>
      </c>
      <c r="G98" s="78">
        <f t="shared" si="23"/>
        <v>1615.2</v>
      </c>
      <c r="H98" s="78">
        <f t="shared" si="23"/>
        <v>1615.2</v>
      </c>
    </row>
    <row r="99" spans="1:8" ht="46.8" x14ac:dyDescent="0.3">
      <c r="A99" s="4" t="s">
        <v>269</v>
      </c>
      <c r="B99" s="9" t="s">
        <v>12</v>
      </c>
      <c r="C99" s="52" t="s">
        <v>204</v>
      </c>
      <c r="D99" s="76">
        <v>120</v>
      </c>
      <c r="E99" s="77" t="s">
        <v>2</v>
      </c>
      <c r="F99" s="78">
        <f>'4- ведомственная'!G26</f>
        <v>1594.8</v>
      </c>
      <c r="G99" s="78">
        <f>'4- ведомственная'!H26</f>
        <v>1615.2</v>
      </c>
      <c r="H99" s="78">
        <f>'4- ведомственная'!I26</f>
        <v>1615.2</v>
      </c>
    </row>
    <row r="100" spans="1:8" ht="31.2" customHeight="1" x14ac:dyDescent="0.3">
      <c r="A100" s="4" t="s">
        <v>270</v>
      </c>
      <c r="B100" s="9" t="s">
        <v>33</v>
      </c>
      <c r="C100" s="52" t="s">
        <v>204</v>
      </c>
      <c r="D100" s="76">
        <v>200</v>
      </c>
      <c r="E100" s="77"/>
      <c r="F100" s="78">
        <f>F101</f>
        <v>1162.7</v>
      </c>
      <c r="G100" s="78">
        <f t="shared" ref="G100:H102" si="24">G101</f>
        <v>1145.5999999999999</v>
      </c>
      <c r="H100" s="78">
        <f t="shared" si="24"/>
        <v>1145.5999999999999</v>
      </c>
    </row>
    <row r="101" spans="1:8" ht="31.2" x14ac:dyDescent="0.3">
      <c r="A101" s="4" t="s">
        <v>271</v>
      </c>
      <c r="B101" s="120" t="s">
        <v>34</v>
      </c>
      <c r="C101" s="52" t="s">
        <v>204</v>
      </c>
      <c r="D101" s="76">
        <v>240</v>
      </c>
      <c r="E101" s="77"/>
      <c r="F101" s="78">
        <f>F102</f>
        <v>1162.7</v>
      </c>
      <c r="G101" s="78">
        <f t="shared" si="24"/>
        <v>1145.5999999999999</v>
      </c>
      <c r="H101" s="78">
        <f t="shared" si="24"/>
        <v>1145.5999999999999</v>
      </c>
    </row>
    <row r="102" spans="1:8" ht="15.6" x14ac:dyDescent="0.3">
      <c r="A102" s="4" t="s">
        <v>282</v>
      </c>
      <c r="B102" s="9" t="s">
        <v>31</v>
      </c>
      <c r="C102" s="52" t="s">
        <v>204</v>
      </c>
      <c r="D102" s="76">
        <v>240</v>
      </c>
      <c r="E102" s="77" t="s">
        <v>0</v>
      </c>
      <c r="F102" s="78">
        <f>F103</f>
        <v>1162.7</v>
      </c>
      <c r="G102" s="78">
        <f t="shared" si="24"/>
        <v>1145.5999999999999</v>
      </c>
      <c r="H102" s="78">
        <f t="shared" si="24"/>
        <v>1145.5999999999999</v>
      </c>
    </row>
    <row r="103" spans="1:8" ht="46.8" x14ac:dyDescent="0.3">
      <c r="A103" s="4" t="s">
        <v>283</v>
      </c>
      <c r="B103" s="9" t="s">
        <v>12</v>
      </c>
      <c r="C103" s="52" t="s">
        <v>204</v>
      </c>
      <c r="D103" s="76">
        <v>240</v>
      </c>
      <c r="E103" s="77" t="s">
        <v>2</v>
      </c>
      <c r="F103" s="78">
        <f>'4- ведомственная'!G28</f>
        <v>1162.7</v>
      </c>
      <c r="G103" s="78">
        <f>'4- ведомственная'!H28</f>
        <v>1145.5999999999999</v>
      </c>
      <c r="H103" s="78">
        <f>'4- ведомственная'!I28</f>
        <v>1145.5999999999999</v>
      </c>
    </row>
    <row r="104" spans="1:8" ht="31.2" hidden="1" outlineLevel="1" x14ac:dyDescent="0.3">
      <c r="A104" s="4" t="s">
        <v>269</v>
      </c>
      <c r="B104" s="125" t="s">
        <v>292</v>
      </c>
      <c r="C104" s="52" t="s">
        <v>204</v>
      </c>
      <c r="D104" s="76">
        <v>400</v>
      </c>
      <c r="E104" s="77"/>
      <c r="F104" s="78">
        <f>F105</f>
        <v>0</v>
      </c>
      <c r="G104" s="78">
        <f t="shared" ref="G104:H106" si="25">G105</f>
        <v>0</v>
      </c>
      <c r="H104" s="78">
        <f t="shared" si="25"/>
        <v>0</v>
      </c>
    </row>
    <row r="105" spans="1:8" ht="15.6" hidden="1" outlineLevel="1" x14ac:dyDescent="0.3">
      <c r="A105" s="4" t="s">
        <v>270</v>
      </c>
      <c r="B105" s="89" t="s">
        <v>293</v>
      </c>
      <c r="C105" s="52" t="s">
        <v>204</v>
      </c>
      <c r="D105" s="76">
        <v>410</v>
      </c>
      <c r="E105" s="77"/>
      <c r="F105" s="78">
        <f>F106</f>
        <v>0</v>
      </c>
      <c r="G105" s="78">
        <f t="shared" si="25"/>
        <v>0</v>
      </c>
      <c r="H105" s="78">
        <f t="shared" si="25"/>
        <v>0</v>
      </c>
    </row>
    <row r="106" spans="1:8" ht="15.6" hidden="1" outlineLevel="1" x14ac:dyDescent="0.3">
      <c r="A106" s="4" t="s">
        <v>271</v>
      </c>
      <c r="B106" s="9" t="s">
        <v>31</v>
      </c>
      <c r="C106" s="52" t="s">
        <v>204</v>
      </c>
      <c r="D106" s="76">
        <v>410</v>
      </c>
      <c r="E106" s="77" t="s">
        <v>0</v>
      </c>
      <c r="F106" s="78">
        <f>F107</f>
        <v>0</v>
      </c>
      <c r="G106" s="78">
        <f t="shared" si="25"/>
        <v>0</v>
      </c>
      <c r="H106" s="78">
        <f t="shared" si="25"/>
        <v>0</v>
      </c>
    </row>
    <row r="107" spans="1:8" ht="46.8" hidden="1" outlineLevel="1" x14ac:dyDescent="0.3">
      <c r="A107" s="4" t="s">
        <v>282</v>
      </c>
      <c r="B107" s="9" t="s">
        <v>12</v>
      </c>
      <c r="C107" s="52" t="s">
        <v>204</v>
      </c>
      <c r="D107" s="76">
        <v>410</v>
      </c>
      <c r="E107" s="77" t="s">
        <v>2</v>
      </c>
      <c r="F107" s="78">
        <f>'4- ведомственная'!G30</f>
        <v>0</v>
      </c>
      <c r="G107" s="78">
        <f>'4- ведомственная'!H30</f>
        <v>0</v>
      </c>
      <c r="H107" s="78">
        <f>'4- ведомственная'!I30</f>
        <v>0</v>
      </c>
    </row>
    <row r="108" spans="1:8" ht="15.6" collapsed="1" x14ac:dyDescent="0.3">
      <c r="A108" s="4" t="s">
        <v>284</v>
      </c>
      <c r="B108" s="12" t="s">
        <v>75</v>
      </c>
      <c r="C108" s="52" t="s">
        <v>204</v>
      </c>
      <c r="D108" s="76">
        <v>800</v>
      </c>
      <c r="E108" s="77"/>
      <c r="F108" s="78">
        <f>F109</f>
        <v>0.8</v>
      </c>
      <c r="G108" s="78">
        <f t="shared" ref="G108:H110" si="26">G109</f>
        <v>0.1</v>
      </c>
      <c r="H108" s="78">
        <f t="shared" si="26"/>
        <v>0.1</v>
      </c>
    </row>
    <row r="109" spans="1:8" ht="15.6" x14ac:dyDescent="0.3">
      <c r="A109" s="4" t="s">
        <v>285</v>
      </c>
      <c r="B109" s="86" t="s">
        <v>107</v>
      </c>
      <c r="C109" s="52" t="s">
        <v>204</v>
      </c>
      <c r="D109" s="76">
        <v>850</v>
      </c>
      <c r="E109" s="77"/>
      <c r="F109" s="78">
        <f>F110</f>
        <v>0.8</v>
      </c>
      <c r="G109" s="78">
        <f t="shared" si="26"/>
        <v>0.1</v>
      </c>
      <c r="H109" s="78">
        <f t="shared" si="26"/>
        <v>0.1</v>
      </c>
    </row>
    <row r="110" spans="1:8" ht="15.6" x14ac:dyDescent="0.3">
      <c r="A110" s="4" t="s">
        <v>307</v>
      </c>
      <c r="B110" s="9" t="s">
        <v>31</v>
      </c>
      <c r="C110" s="52" t="s">
        <v>204</v>
      </c>
      <c r="D110" s="76">
        <v>850</v>
      </c>
      <c r="E110" s="77" t="s">
        <v>0</v>
      </c>
      <c r="F110" s="78">
        <f>F111</f>
        <v>0.8</v>
      </c>
      <c r="G110" s="78">
        <f t="shared" si="26"/>
        <v>0.1</v>
      </c>
      <c r="H110" s="78">
        <f t="shared" si="26"/>
        <v>0.1</v>
      </c>
    </row>
    <row r="111" spans="1:8" ht="46.8" x14ac:dyDescent="0.3">
      <c r="A111" s="4" t="s">
        <v>308</v>
      </c>
      <c r="B111" s="9" t="s">
        <v>12</v>
      </c>
      <c r="C111" s="52" t="s">
        <v>204</v>
      </c>
      <c r="D111" s="76">
        <v>850</v>
      </c>
      <c r="E111" s="77" t="s">
        <v>2</v>
      </c>
      <c r="F111" s="78">
        <f>'4- ведомственная'!G32</f>
        <v>0.8</v>
      </c>
      <c r="G111" s="78">
        <f>'4- ведомственная'!H32</f>
        <v>0.1</v>
      </c>
      <c r="H111" s="78">
        <f>'4- ведомственная'!I32</f>
        <v>0.1</v>
      </c>
    </row>
    <row r="112" spans="1:8" ht="48" customHeight="1" x14ac:dyDescent="0.3">
      <c r="A112" s="4" t="s">
        <v>309</v>
      </c>
      <c r="B112" s="12" t="s">
        <v>196</v>
      </c>
      <c r="C112" s="55" t="s">
        <v>330</v>
      </c>
      <c r="D112" s="76"/>
      <c r="E112" s="77"/>
      <c r="F112" s="78">
        <f>F113</f>
        <v>40</v>
      </c>
      <c r="G112" s="78">
        <f t="shared" ref="G112:H115" si="27">G113</f>
        <v>40</v>
      </c>
      <c r="H112" s="78">
        <f t="shared" si="27"/>
        <v>40</v>
      </c>
    </row>
    <row r="113" spans="1:8" ht="15.6" x14ac:dyDescent="0.3">
      <c r="A113" s="4" t="s">
        <v>310</v>
      </c>
      <c r="B113" s="12" t="s">
        <v>75</v>
      </c>
      <c r="C113" s="55" t="s">
        <v>330</v>
      </c>
      <c r="D113" s="55" t="s">
        <v>11</v>
      </c>
      <c r="E113" s="77"/>
      <c r="F113" s="78">
        <f>F114</f>
        <v>40</v>
      </c>
      <c r="G113" s="78">
        <f t="shared" si="27"/>
        <v>40</v>
      </c>
      <c r="H113" s="78">
        <f t="shared" si="27"/>
        <v>40</v>
      </c>
    </row>
    <row r="114" spans="1:8" ht="15.6" x14ac:dyDescent="0.3">
      <c r="A114" s="4" t="s">
        <v>350</v>
      </c>
      <c r="B114" s="12" t="s">
        <v>76</v>
      </c>
      <c r="C114" s="55" t="s">
        <v>330</v>
      </c>
      <c r="D114" s="55" t="s">
        <v>10</v>
      </c>
      <c r="E114" s="77"/>
      <c r="F114" s="78">
        <f>F115</f>
        <v>40</v>
      </c>
      <c r="G114" s="78">
        <f t="shared" si="27"/>
        <v>40</v>
      </c>
      <c r="H114" s="78">
        <f t="shared" si="27"/>
        <v>40</v>
      </c>
    </row>
    <row r="115" spans="1:8" ht="15.6" x14ac:dyDescent="0.3">
      <c r="A115" s="4" t="s">
        <v>351</v>
      </c>
      <c r="B115" s="9" t="s">
        <v>31</v>
      </c>
      <c r="C115" s="55" t="s">
        <v>330</v>
      </c>
      <c r="D115" s="76">
        <v>870</v>
      </c>
      <c r="E115" s="77" t="s">
        <v>0</v>
      </c>
      <c r="F115" s="78">
        <f>F116</f>
        <v>40</v>
      </c>
      <c r="G115" s="78">
        <f t="shared" si="27"/>
        <v>40</v>
      </c>
      <c r="H115" s="78">
        <f t="shared" si="27"/>
        <v>40</v>
      </c>
    </row>
    <row r="116" spans="1:8" ht="15.6" x14ac:dyDescent="0.3">
      <c r="A116" s="4" t="s">
        <v>352</v>
      </c>
      <c r="B116" s="12" t="s">
        <v>73</v>
      </c>
      <c r="C116" s="55" t="s">
        <v>330</v>
      </c>
      <c r="D116" s="76">
        <v>870</v>
      </c>
      <c r="E116" s="77" t="s">
        <v>74</v>
      </c>
      <c r="F116" s="78">
        <f>'4- ведомственная'!G38</f>
        <v>40</v>
      </c>
      <c r="G116" s="78">
        <f>'4- ведомственная'!H38</f>
        <v>40</v>
      </c>
      <c r="H116" s="78">
        <f>'4- ведомственная'!I38</f>
        <v>40</v>
      </c>
    </row>
    <row r="117" spans="1:8" ht="46.8" x14ac:dyDescent="0.3">
      <c r="A117" s="4" t="s">
        <v>353</v>
      </c>
      <c r="B117" s="137" t="s">
        <v>349</v>
      </c>
      <c r="C117" s="52" t="s">
        <v>346</v>
      </c>
      <c r="D117" s="138"/>
      <c r="E117" s="77"/>
      <c r="F117" s="78">
        <f>F118</f>
        <v>5.4</v>
      </c>
      <c r="G117" s="78">
        <f t="shared" ref="G117:H120" si="28">G118</f>
        <v>0</v>
      </c>
      <c r="H117" s="78">
        <f t="shared" si="28"/>
        <v>0</v>
      </c>
    </row>
    <row r="118" spans="1:8" ht="15.6" x14ac:dyDescent="0.3">
      <c r="A118" s="4" t="s">
        <v>354</v>
      </c>
      <c r="B118" s="127" t="s">
        <v>247</v>
      </c>
      <c r="C118" s="52" t="s">
        <v>346</v>
      </c>
      <c r="D118" s="138" t="s">
        <v>16</v>
      </c>
      <c r="E118" s="77"/>
      <c r="F118" s="78">
        <f>F119</f>
        <v>5.4</v>
      </c>
      <c r="G118" s="78">
        <f t="shared" si="28"/>
        <v>0</v>
      </c>
      <c r="H118" s="78">
        <f t="shared" si="28"/>
        <v>0</v>
      </c>
    </row>
    <row r="119" spans="1:8" ht="15.6" x14ac:dyDescent="0.3">
      <c r="A119" s="4" t="s">
        <v>355</v>
      </c>
      <c r="B119" s="127" t="s">
        <v>347</v>
      </c>
      <c r="C119" s="52" t="s">
        <v>346</v>
      </c>
      <c r="D119" s="138" t="s">
        <v>348</v>
      </c>
      <c r="E119" s="77"/>
      <c r="F119" s="78">
        <f>F120</f>
        <v>5.4</v>
      </c>
      <c r="G119" s="78">
        <f t="shared" si="28"/>
        <v>0</v>
      </c>
      <c r="H119" s="78">
        <f t="shared" si="28"/>
        <v>0</v>
      </c>
    </row>
    <row r="120" spans="1:8" ht="46.8" x14ac:dyDescent="0.3">
      <c r="A120" s="4" t="s">
        <v>384</v>
      </c>
      <c r="B120" s="12" t="s">
        <v>230</v>
      </c>
      <c r="C120" s="52" t="s">
        <v>346</v>
      </c>
      <c r="D120" s="138" t="s">
        <v>348</v>
      </c>
      <c r="E120" s="77" t="s">
        <v>6</v>
      </c>
      <c r="F120" s="78">
        <f>F121</f>
        <v>5.4</v>
      </c>
      <c r="G120" s="78">
        <f t="shared" si="28"/>
        <v>0</v>
      </c>
      <c r="H120" s="78">
        <f t="shared" si="28"/>
        <v>0</v>
      </c>
    </row>
    <row r="121" spans="1:8" ht="15.6" x14ac:dyDescent="0.3">
      <c r="A121" s="4" t="s">
        <v>385</v>
      </c>
      <c r="B121" s="12" t="s">
        <v>101</v>
      </c>
      <c r="C121" s="52" t="s">
        <v>346</v>
      </c>
      <c r="D121" s="138" t="s">
        <v>348</v>
      </c>
      <c r="E121" s="77" t="s">
        <v>7</v>
      </c>
      <c r="F121" s="78">
        <f>'4- ведомственная'!G111</f>
        <v>5.4</v>
      </c>
      <c r="G121" s="78">
        <f>'4- ведомственная'!H111</f>
        <v>0</v>
      </c>
      <c r="H121" s="78">
        <f>'4- ведомственная'!I111</f>
        <v>0</v>
      </c>
    </row>
    <row r="122" spans="1:8" ht="100.5" customHeight="1" collapsed="1" x14ac:dyDescent="0.3">
      <c r="A122" s="4" t="s">
        <v>386</v>
      </c>
      <c r="B122" s="9" t="s">
        <v>277</v>
      </c>
      <c r="C122" s="52" t="s">
        <v>245</v>
      </c>
      <c r="D122" s="76"/>
      <c r="E122" s="77"/>
      <c r="F122" s="78">
        <f>F123</f>
        <v>420.6</v>
      </c>
      <c r="G122" s="78">
        <f t="shared" ref="G122:H125" si="29">G123</f>
        <v>420.6</v>
      </c>
      <c r="H122" s="78">
        <f t="shared" si="29"/>
        <v>420.6</v>
      </c>
    </row>
    <row r="123" spans="1:8" ht="15.6" x14ac:dyDescent="0.3">
      <c r="A123" s="4" t="s">
        <v>387</v>
      </c>
      <c r="B123" s="9" t="s">
        <v>247</v>
      </c>
      <c r="C123" s="52" t="s">
        <v>245</v>
      </c>
      <c r="D123" s="52" t="s">
        <v>16</v>
      </c>
      <c r="E123" s="77"/>
      <c r="F123" s="78">
        <f>F124</f>
        <v>420.6</v>
      </c>
      <c r="G123" s="78">
        <f t="shared" si="29"/>
        <v>420.6</v>
      </c>
      <c r="H123" s="78">
        <f t="shared" si="29"/>
        <v>420.6</v>
      </c>
    </row>
    <row r="124" spans="1:8" ht="15.6" x14ac:dyDescent="0.3">
      <c r="A124" s="4" t="s">
        <v>388</v>
      </c>
      <c r="B124" s="9" t="s">
        <v>102</v>
      </c>
      <c r="C124" s="52" t="s">
        <v>245</v>
      </c>
      <c r="D124" s="52" t="s">
        <v>15</v>
      </c>
      <c r="E124" s="77"/>
      <c r="F124" s="78">
        <f>F125</f>
        <v>420.6</v>
      </c>
      <c r="G124" s="78">
        <f t="shared" si="29"/>
        <v>420.6</v>
      </c>
      <c r="H124" s="78">
        <f t="shared" si="29"/>
        <v>420.6</v>
      </c>
    </row>
    <row r="125" spans="1:8" ht="34.950000000000003" customHeight="1" x14ac:dyDescent="0.3">
      <c r="A125" s="4" t="s">
        <v>389</v>
      </c>
      <c r="B125" s="12" t="s">
        <v>230</v>
      </c>
      <c r="C125" s="52" t="s">
        <v>245</v>
      </c>
      <c r="D125" s="76">
        <v>540</v>
      </c>
      <c r="E125" s="77" t="s">
        <v>6</v>
      </c>
      <c r="F125" s="78">
        <f>F126</f>
        <v>420.6</v>
      </c>
      <c r="G125" s="78">
        <f t="shared" si="29"/>
        <v>420.6</v>
      </c>
      <c r="H125" s="78">
        <f t="shared" si="29"/>
        <v>420.6</v>
      </c>
    </row>
    <row r="126" spans="1:8" ht="15.6" x14ac:dyDescent="0.3">
      <c r="A126" s="4" t="s">
        <v>390</v>
      </c>
      <c r="B126" s="12" t="s">
        <v>101</v>
      </c>
      <c r="C126" s="52" t="s">
        <v>245</v>
      </c>
      <c r="D126" s="76">
        <v>540</v>
      </c>
      <c r="E126" s="77" t="s">
        <v>7</v>
      </c>
      <c r="F126" s="78">
        <f>'4- ведомственная'!G114</f>
        <v>420.6</v>
      </c>
      <c r="G126" s="78">
        <f>'4- ведомственная'!H114</f>
        <v>420.6</v>
      </c>
      <c r="H126" s="78">
        <f>'4- ведомственная'!I114</f>
        <v>420.6</v>
      </c>
    </row>
    <row r="127" spans="1:8" s="97" customFormat="1" ht="15.6" x14ac:dyDescent="0.3">
      <c r="A127" s="4" t="s">
        <v>391</v>
      </c>
      <c r="B127" s="56" t="s">
        <v>138</v>
      </c>
      <c r="C127" s="53"/>
      <c r="D127" s="95"/>
      <c r="E127" s="98"/>
      <c r="F127" s="96"/>
      <c r="G127" s="100">
        <f>'4- ведомственная'!H115</f>
        <v>160</v>
      </c>
      <c r="H127" s="100">
        <f>'4- ведомственная'!I115</f>
        <v>350</v>
      </c>
    </row>
    <row r="128" spans="1:8" s="97" customFormat="1" ht="15.6" x14ac:dyDescent="0.3">
      <c r="A128" s="4" t="s">
        <v>392</v>
      </c>
      <c r="B128" s="115" t="s">
        <v>127</v>
      </c>
      <c r="C128" s="95"/>
      <c r="D128" s="95"/>
      <c r="E128" s="98"/>
      <c r="F128" s="96">
        <f>F11+F86+F93+F127</f>
        <v>7101.3</v>
      </c>
      <c r="G128" s="96">
        <f>G11+G86+G93+G127</f>
        <v>6108.1</v>
      </c>
      <c r="H128" s="96">
        <f>H11+H86+H93+H127</f>
        <v>6114.4</v>
      </c>
    </row>
    <row r="129" spans="1:1" ht="15.6" x14ac:dyDescent="0.25">
      <c r="A129" s="16"/>
    </row>
    <row r="130" spans="1:1" ht="15.6" x14ac:dyDescent="0.25">
      <c r="A130" s="102"/>
    </row>
    <row r="131" spans="1:1" ht="15.6" x14ac:dyDescent="0.3">
      <c r="A131" s="103"/>
    </row>
    <row r="132" spans="1:1" ht="15.6" x14ac:dyDescent="0.3">
      <c r="A132" s="103"/>
    </row>
    <row r="133" spans="1:1" ht="15.6" x14ac:dyDescent="0.3">
      <c r="A133" s="103"/>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1- источники</vt:lpstr>
      <vt:lpstr>2-доходы</vt:lpstr>
      <vt:lpstr>3-функциональная</vt:lpstr>
      <vt:lpstr>4- ведомственная</vt:lpstr>
      <vt:lpstr>5- ЦСР.ВР.РП.</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Default</cp:lastModifiedBy>
  <cp:lastPrinted>2023-07-24T09:58:14Z</cp:lastPrinted>
  <dcterms:created xsi:type="dcterms:W3CDTF">2007-10-11T12:08:51Z</dcterms:created>
  <dcterms:modified xsi:type="dcterms:W3CDTF">2023-12-19T02:43:40Z</dcterms:modified>
</cp:coreProperties>
</file>