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80" yWindow="-45" windowWidth="12990" windowHeight="12780" tabRatio="717" activeTab="2"/>
  </bookViews>
  <sheets>
    <sheet name="1- источники" sheetId="6" r:id="rId1"/>
    <sheet name="2-доходы" sheetId="7" r:id="rId2"/>
    <sheet name="3-функциональная" sheetId="4" r:id="rId3"/>
    <sheet name="4- ведомственная" sheetId="2" r:id="rId4"/>
    <sheet name="5- ЦСР.ВР.РП." sheetId="10" r:id="rId5"/>
    <sheet name="6-межбюдж.трансф." sheetId="12" r:id="rId6"/>
    <sheet name="9-внутрен заимств" sheetId="14" r:id="rId7"/>
    <sheet name="10-инв юр.лицам" sheetId="15" r:id="rId8"/>
  </sheets>
  <externalReferences>
    <externalReference r:id="rId9"/>
  </externalReferences>
  <definedNames>
    <definedName name="_xlnm._FilterDatabase" localSheetId="3" hidden="1">'4- ведомственная'!$A$10:$H$114</definedName>
    <definedName name="_xlnm.Print_Titles" localSheetId="1">'2-доходы'!$9:$10</definedName>
    <definedName name="_xlnm.Print_Titles" localSheetId="3">'4- ведомственная'!$9:$10</definedName>
    <definedName name="_xlnm.Print_Titles" localSheetId="4">'5- ЦСР.ВР.РП.'!$9:$9</definedName>
    <definedName name="_xlnm.Print_Area" localSheetId="2">'3-функциональная'!$A$1:$F$28</definedName>
    <definedName name="_xlnm.Print_Area" localSheetId="3">'4- ведомственная'!$A$1:$I$121</definedName>
  </definedNames>
  <calcPr calcId="144525"/>
</workbook>
</file>

<file path=xl/calcChain.xml><?xml version="1.0" encoding="utf-8"?>
<calcChain xmlns="http://schemas.openxmlformats.org/spreadsheetml/2006/main">
  <c r="E15" i="12" l="1"/>
  <c r="D15" i="12"/>
  <c r="C15" i="12"/>
  <c r="E14" i="12"/>
  <c r="E16" i="12" s="1"/>
  <c r="D14" i="12"/>
  <c r="D16" i="12" s="1"/>
  <c r="C14" i="12"/>
  <c r="C16" i="12" l="1"/>
  <c r="L44" i="7"/>
  <c r="M44" i="7"/>
  <c r="K44" i="7"/>
  <c r="I116" i="2" l="1"/>
  <c r="I115" i="2" s="1"/>
  <c r="H116" i="2"/>
  <c r="G116" i="2"/>
  <c r="H115" i="2"/>
  <c r="G115" i="2"/>
  <c r="G74" i="10" l="1"/>
  <c r="G73" i="10" s="1"/>
  <c r="G72" i="10" s="1"/>
  <c r="G71" i="10" s="1"/>
  <c r="G70" i="10" s="1"/>
  <c r="H74" i="10"/>
  <c r="H73" i="10" s="1"/>
  <c r="H72" i="10" s="1"/>
  <c r="H71" i="10" s="1"/>
  <c r="H70" i="10" s="1"/>
  <c r="F74" i="10"/>
  <c r="F73" i="10" l="1"/>
  <c r="H43" i="2"/>
  <c r="H42" i="2" s="1"/>
  <c r="I43" i="2"/>
  <c r="I42" i="2" s="1"/>
  <c r="G43" i="2"/>
  <c r="G42" i="2" s="1"/>
  <c r="F72" i="10" l="1"/>
  <c r="G121" i="10"/>
  <c r="G120" i="10" s="1"/>
  <c r="G119" i="10" s="1"/>
  <c r="G118" i="10" s="1"/>
  <c r="G117" i="10" s="1"/>
  <c r="H121" i="10"/>
  <c r="H120" i="10" s="1"/>
  <c r="H119" i="10" s="1"/>
  <c r="H118" i="10" s="1"/>
  <c r="H117" i="10" s="1"/>
  <c r="F121" i="10"/>
  <c r="H110" i="2"/>
  <c r="H109" i="2" s="1"/>
  <c r="I110" i="2"/>
  <c r="I109" i="2" s="1"/>
  <c r="G110" i="2"/>
  <c r="G109" i="2" s="1"/>
  <c r="F120" i="10" l="1"/>
  <c r="F71" i="10"/>
  <c r="G79" i="10"/>
  <c r="G78" i="10" s="1"/>
  <c r="G77" i="10" s="1"/>
  <c r="G76" i="10" s="1"/>
  <c r="G75" i="10" s="1"/>
  <c r="H79" i="10"/>
  <c r="H78" i="10" s="1"/>
  <c r="H77" i="10" s="1"/>
  <c r="H76" i="10" s="1"/>
  <c r="H75" i="10" s="1"/>
  <c r="F79" i="10"/>
  <c r="I46" i="2"/>
  <c r="I45" i="2" s="1"/>
  <c r="H46" i="2"/>
  <c r="H45" i="2" s="1"/>
  <c r="G46" i="2"/>
  <c r="G45" i="2" s="1"/>
  <c r="M30" i="7"/>
  <c r="L30" i="7"/>
  <c r="K30" i="7"/>
  <c r="F78" i="10" l="1"/>
  <c r="F70" i="10"/>
  <c r="F119" i="10"/>
  <c r="I41" i="2"/>
  <c r="I40" i="2" s="1"/>
  <c r="I39" i="2" s="1"/>
  <c r="F15" i="4" s="1"/>
  <c r="G41" i="2"/>
  <c r="G40" i="2" s="1"/>
  <c r="G39" i="2" s="1"/>
  <c r="D15" i="4" s="1"/>
  <c r="H41" i="2"/>
  <c r="H40" i="2" s="1"/>
  <c r="H39" i="2" s="1"/>
  <c r="E15" i="4" s="1"/>
  <c r="K22" i="7"/>
  <c r="F118" i="10" l="1"/>
  <c r="F77" i="10"/>
  <c r="M24" i="7"/>
  <c r="L24" i="7"/>
  <c r="K24" i="7"/>
  <c r="M22" i="7"/>
  <c r="L22" i="7"/>
  <c r="M20" i="7"/>
  <c r="L20" i="7"/>
  <c r="K20" i="7"/>
  <c r="M18" i="7"/>
  <c r="L18" i="7"/>
  <c r="K18" i="7"/>
  <c r="F76" i="10" l="1"/>
  <c r="F117" i="10"/>
  <c r="M17" i="7"/>
  <c r="M16" i="7" s="1"/>
  <c r="L17" i="7"/>
  <c r="L16" i="7" s="1"/>
  <c r="K17" i="7"/>
  <c r="K16" i="7" s="1"/>
  <c r="F75" i="10" l="1"/>
  <c r="L27" i="7"/>
  <c r="M27" i="7"/>
  <c r="L32" i="7"/>
  <c r="L29" i="7" s="1"/>
  <c r="M32" i="7"/>
  <c r="M29" i="7" s="1"/>
  <c r="K32" i="7"/>
  <c r="K29" i="7" s="1"/>
  <c r="M26" i="7" l="1"/>
  <c r="L26" i="7"/>
  <c r="G85" i="10"/>
  <c r="G84" i="10" s="1"/>
  <c r="G83" i="10" s="1"/>
  <c r="G82" i="10" s="1"/>
  <c r="G81" i="10" s="1"/>
  <c r="G80" i="10" s="1"/>
  <c r="H85" i="10"/>
  <c r="H84" i="10" s="1"/>
  <c r="H83" i="10" s="1"/>
  <c r="H82" i="10" s="1"/>
  <c r="H81" i="10" s="1"/>
  <c r="H80" i="10" s="1"/>
  <c r="F85" i="10"/>
  <c r="I103" i="2"/>
  <c r="I102" i="2" s="1"/>
  <c r="I101" i="2" s="1"/>
  <c r="I100" i="2" s="1"/>
  <c r="I99" i="2" s="1"/>
  <c r="I98" i="2" s="1"/>
  <c r="H103" i="2"/>
  <c r="H102" i="2" s="1"/>
  <c r="H101" i="2" s="1"/>
  <c r="H100" i="2" s="1"/>
  <c r="H99" i="2" s="1"/>
  <c r="G103" i="2"/>
  <c r="G102" i="2" s="1"/>
  <c r="G101" i="2" s="1"/>
  <c r="G100" i="2" s="1"/>
  <c r="G99" i="2" s="1"/>
  <c r="G98" i="2" s="1"/>
  <c r="F84" i="10" l="1"/>
  <c r="H98" i="2"/>
  <c r="E24" i="4"/>
  <c r="E23" i="4" s="1"/>
  <c r="F24" i="4"/>
  <c r="F23" i="4" s="1"/>
  <c r="D24" i="4"/>
  <c r="D23" i="4" s="1"/>
  <c r="G38" i="10"/>
  <c r="G37" i="10" s="1"/>
  <c r="G36" i="10" s="1"/>
  <c r="G35" i="10" s="1"/>
  <c r="G34" i="10" s="1"/>
  <c r="H38" i="10"/>
  <c r="H37" i="10" s="1"/>
  <c r="H36" i="10" s="1"/>
  <c r="H35" i="10" s="1"/>
  <c r="H34" i="10" s="1"/>
  <c r="F38" i="10"/>
  <c r="G53" i="10"/>
  <c r="G52" i="10" s="1"/>
  <c r="G51" i="10" s="1"/>
  <c r="G50" i="10" s="1"/>
  <c r="H53" i="10"/>
  <c r="H52" i="10" s="1"/>
  <c r="H51" i="10" s="1"/>
  <c r="H50" i="10" s="1"/>
  <c r="F53" i="10"/>
  <c r="G63" i="10"/>
  <c r="G62" i="10" s="1"/>
  <c r="G61" i="10" s="1"/>
  <c r="G60" i="10" s="1"/>
  <c r="G59" i="10" s="1"/>
  <c r="H63" i="10"/>
  <c r="H62" i="10" s="1"/>
  <c r="H61" i="10" s="1"/>
  <c r="H60" i="10" s="1"/>
  <c r="H59" i="10" s="1"/>
  <c r="F63" i="10"/>
  <c r="G107" i="10"/>
  <c r="G106" i="10" s="1"/>
  <c r="G105" i="10" s="1"/>
  <c r="G104" i="10" s="1"/>
  <c r="H107" i="10"/>
  <c r="H106" i="10" s="1"/>
  <c r="H105" i="10" s="1"/>
  <c r="H104" i="10" s="1"/>
  <c r="F107" i="10"/>
  <c r="H29" i="2"/>
  <c r="I29" i="2"/>
  <c r="G29" i="2"/>
  <c r="F52" i="10" l="1"/>
  <c r="F106" i="10"/>
  <c r="F62" i="10"/>
  <c r="F37" i="10"/>
  <c r="F83" i="10"/>
  <c r="H96" i="2"/>
  <c r="H95" i="2" s="1"/>
  <c r="I96" i="2"/>
  <c r="I95" i="2" s="1"/>
  <c r="H69" i="2"/>
  <c r="H68" i="2" s="1"/>
  <c r="I69" i="2"/>
  <c r="I68" i="2" s="1"/>
  <c r="F36" i="10" l="1"/>
  <c r="F105" i="10"/>
  <c r="F82" i="10"/>
  <c r="F61" i="10"/>
  <c r="F51" i="10"/>
  <c r="G22" i="10"/>
  <c r="G21" i="10" s="1"/>
  <c r="G20" i="10" s="1"/>
  <c r="G19" i="10" s="1"/>
  <c r="G18" i="10" s="1"/>
  <c r="H22" i="10"/>
  <c r="H21" i="10" s="1"/>
  <c r="H20" i="10" s="1"/>
  <c r="H19" i="10" s="1"/>
  <c r="H18" i="10" s="1"/>
  <c r="F22" i="10"/>
  <c r="I56" i="2"/>
  <c r="I55" i="2" s="1"/>
  <c r="H56" i="2"/>
  <c r="H55" i="2" s="1"/>
  <c r="G56" i="2"/>
  <c r="G55" i="2" s="1"/>
  <c r="F104" i="10" l="1"/>
  <c r="F60" i="10"/>
  <c r="F21" i="10"/>
  <c r="F50" i="10"/>
  <c r="F81" i="10"/>
  <c r="F35" i="10"/>
  <c r="G69" i="10"/>
  <c r="H69" i="10"/>
  <c r="F69" i="10"/>
  <c r="F34" i="10" l="1"/>
  <c r="F59" i="10"/>
  <c r="F80" i="10"/>
  <c r="F20" i="10"/>
  <c r="G68" i="10"/>
  <c r="G67" i="10" s="1"/>
  <c r="G66" i="10" s="1"/>
  <c r="G65" i="10" s="1"/>
  <c r="G64" i="10" s="1"/>
  <c r="H68" i="10"/>
  <c r="H67" i="10" s="1"/>
  <c r="H66" i="10" s="1"/>
  <c r="H65" i="10" s="1"/>
  <c r="H64" i="10" s="1"/>
  <c r="F68" i="10"/>
  <c r="F67" i="10" l="1"/>
  <c r="F19" i="10"/>
  <c r="G58" i="10"/>
  <c r="G57" i="10" s="1"/>
  <c r="G56" i="10" s="1"/>
  <c r="G55" i="10" s="1"/>
  <c r="G54" i="10" s="1"/>
  <c r="H58" i="10"/>
  <c r="H57" i="10" s="1"/>
  <c r="H56" i="10" s="1"/>
  <c r="H55" i="10" s="1"/>
  <c r="H54" i="10" s="1"/>
  <c r="F58" i="10"/>
  <c r="F18" i="10" l="1"/>
  <c r="F57" i="10"/>
  <c r="F66" i="10"/>
  <c r="I75" i="2"/>
  <c r="I74" i="2" s="1"/>
  <c r="I73" i="2" s="1"/>
  <c r="I72" i="2" s="1"/>
  <c r="I71" i="2" s="1"/>
  <c r="H75" i="2"/>
  <c r="H74" i="2" s="1"/>
  <c r="H73" i="2" s="1"/>
  <c r="H72" i="2" s="1"/>
  <c r="H71" i="2" s="1"/>
  <c r="F56" i="10" l="1"/>
  <c r="F65" i="10"/>
  <c r="F20" i="4"/>
  <c r="E20" i="4"/>
  <c r="M43" i="7"/>
  <c r="M42" i="7" s="1"/>
  <c r="M40" i="7"/>
  <c r="M39" i="7" s="1"/>
  <c r="M14" i="7"/>
  <c r="M13" i="7" s="1"/>
  <c r="M12" i="7" s="1"/>
  <c r="G27" i="10"/>
  <c r="G26" i="10" s="1"/>
  <c r="G25" i="10" s="1"/>
  <c r="G24" i="10" s="1"/>
  <c r="G23" i="10" s="1"/>
  <c r="H27" i="10"/>
  <c r="H26" i="10" s="1"/>
  <c r="H25" i="10" s="1"/>
  <c r="H24" i="10" s="1"/>
  <c r="H23" i="10" s="1"/>
  <c r="H133" i="10"/>
  <c r="G133" i="10"/>
  <c r="H59" i="2"/>
  <c r="H58" i="2" s="1"/>
  <c r="I59" i="2"/>
  <c r="I58" i="2" s="1"/>
  <c r="L40" i="7"/>
  <c r="L39" i="7" s="1"/>
  <c r="F27" i="10"/>
  <c r="G59" i="2"/>
  <c r="G58" i="2" s="1"/>
  <c r="K40" i="7"/>
  <c r="K39" i="7" s="1"/>
  <c r="G111" i="10"/>
  <c r="G110" i="10" s="1"/>
  <c r="G109" i="10" s="1"/>
  <c r="G108" i="10" s="1"/>
  <c r="H111" i="10"/>
  <c r="H110" i="10" s="1"/>
  <c r="H109" i="10" s="1"/>
  <c r="H108" i="10" s="1"/>
  <c r="L43" i="7"/>
  <c r="K43" i="7"/>
  <c r="K42" i="7" s="1"/>
  <c r="G126" i="10"/>
  <c r="G125" i="10" s="1"/>
  <c r="G124" i="10" s="1"/>
  <c r="G123" i="10" s="1"/>
  <c r="G122" i="10" s="1"/>
  <c r="H126" i="10"/>
  <c r="H125" i="10" s="1"/>
  <c r="H124" i="10" s="1"/>
  <c r="H123" i="10" s="1"/>
  <c r="H122" i="10" s="1"/>
  <c r="F126" i="10"/>
  <c r="G116" i="10"/>
  <c r="G115" i="10" s="1"/>
  <c r="G114" i="10" s="1"/>
  <c r="G113" i="10" s="1"/>
  <c r="G112" i="10" s="1"/>
  <c r="H116" i="10"/>
  <c r="H115" i="10" s="1"/>
  <c r="H114" i="10" s="1"/>
  <c r="H113" i="10" s="1"/>
  <c r="H112" i="10" s="1"/>
  <c r="F116" i="10"/>
  <c r="F111" i="10"/>
  <c r="G103" i="10"/>
  <c r="G102" i="10" s="1"/>
  <c r="G101" i="10" s="1"/>
  <c r="G100" i="10" s="1"/>
  <c r="H103" i="10"/>
  <c r="H102" i="10" s="1"/>
  <c r="H101" i="10" s="1"/>
  <c r="H100" i="10" s="1"/>
  <c r="F103" i="10"/>
  <c r="G99" i="10"/>
  <c r="G98" i="10" s="1"/>
  <c r="G97" i="10" s="1"/>
  <c r="G96" i="10" s="1"/>
  <c r="H99" i="10"/>
  <c r="H98" i="10" s="1"/>
  <c r="H97" i="10" s="1"/>
  <c r="H96" i="10" s="1"/>
  <c r="F99" i="10"/>
  <c r="G92" i="10"/>
  <c r="G91" i="10" s="1"/>
  <c r="G90" i="10" s="1"/>
  <c r="G89" i="10" s="1"/>
  <c r="G88" i="10" s="1"/>
  <c r="G87" i="10" s="1"/>
  <c r="G86" i="10" s="1"/>
  <c r="H92" i="10"/>
  <c r="H91" i="10" s="1"/>
  <c r="H90" i="10" s="1"/>
  <c r="H89" i="10" s="1"/>
  <c r="H88" i="10" s="1"/>
  <c r="H87" i="10" s="1"/>
  <c r="H86" i="10" s="1"/>
  <c r="F92" i="10"/>
  <c r="G49" i="10"/>
  <c r="G48" i="10" s="1"/>
  <c r="G47" i="10" s="1"/>
  <c r="G46" i="10" s="1"/>
  <c r="G45" i="10" s="1"/>
  <c r="H49" i="10"/>
  <c r="H48" i="10" s="1"/>
  <c r="H47" i="10" s="1"/>
  <c r="H46" i="10" s="1"/>
  <c r="H45" i="10" s="1"/>
  <c r="F49" i="10"/>
  <c r="G44" i="10"/>
  <c r="G43" i="10" s="1"/>
  <c r="G42" i="10" s="1"/>
  <c r="G41" i="10" s="1"/>
  <c r="G40" i="10" s="1"/>
  <c r="H44" i="10"/>
  <c r="H43" i="10" s="1"/>
  <c r="H42" i="10" s="1"/>
  <c r="H41" i="10" s="1"/>
  <c r="H40" i="10" s="1"/>
  <c r="F44" i="10"/>
  <c r="G33" i="10"/>
  <c r="G32" i="10" s="1"/>
  <c r="G31" i="10" s="1"/>
  <c r="G30" i="10" s="1"/>
  <c r="G29" i="10" s="1"/>
  <c r="G28" i="10" s="1"/>
  <c r="H33" i="10"/>
  <c r="H32" i="10" s="1"/>
  <c r="H31" i="10" s="1"/>
  <c r="H30" i="10" s="1"/>
  <c r="H29" i="10" s="1"/>
  <c r="H28" i="10" s="1"/>
  <c r="F33" i="10"/>
  <c r="G17" i="10"/>
  <c r="G16" i="10" s="1"/>
  <c r="G15" i="10" s="1"/>
  <c r="G14" i="10" s="1"/>
  <c r="G13" i="10" s="1"/>
  <c r="H17" i="10"/>
  <c r="H16" i="10" s="1"/>
  <c r="H15" i="10" s="1"/>
  <c r="H14" i="10" s="1"/>
  <c r="H13" i="10" s="1"/>
  <c r="F17" i="10"/>
  <c r="F27" i="4"/>
  <c r="I31" i="2"/>
  <c r="H31" i="2"/>
  <c r="G31" i="2"/>
  <c r="H93" i="2"/>
  <c r="I93" i="2"/>
  <c r="K37" i="7"/>
  <c r="M37" i="7"/>
  <c r="L37" i="7"/>
  <c r="K27" i="7"/>
  <c r="K26" i="7" s="1"/>
  <c r="L14" i="7"/>
  <c r="L13" i="7" s="1"/>
  <c r="L12" i="7" s="1"/>
  <c r="K14" i="7"/>
  <c r="K13" i="7" s="1"/>
  <c r="H82" i="2"/>
  <c r="H81" i="2" s="1"/>
  <c r="H80" i="2" s="1"/>
  <c r="H79" i="2" s="1"/>
  <c r="H78" i="2" s="1"/>
  <c r="I82" i="2"/>
  <c r="I81" i="2" s="1"/>
  <c r="I80" i="2" s="1"/>
  <c r="I79" i="2" s="1"/>
  <c r="I78" i="2" s="1"/>
  <c r="I113" i="2"/>
  <c r="I112" i="2" s="1"/>
  <c r="H113" i="2"/>
  <c r="H112" i="2" s="1"/>
  <c r="G113" i="2"/>
  <c r="G112" i="2" s="1"/>
  <c r="G96" i="2"/>
  <c r="G95" i="2" s="1"/>
  <c r="G93" i="2"/>
  <c r="G82" i="2"/>
  <c r="G81" i="2" s="1"/>
  <c r="G80" i="2" s="1"/>
  <c r="G79" i="2" s="1"/>
  <c r="G78" i="2" s="1"/>
  <c r="G75" i="2"/>
  <c r="G74" i="2" s="1"/>
  <c r="G73" i="2" s="1"/>
  <c r="G72" i="2" s="1"/>
  <c r="G71" i="2" s="1"/>
  <c r="D20" i="4" s="1"/>
  <c r="G69" i="2"/>
  <c r="G68" i="2" s="1"/>
  <c r="I19" i="2"/>
  <c r="H19" i="2"/>
  <c r="G19" i="2"/>
  <c r="G37" i="2"/>
  <c r="G36" i="2" s="1"/>
  <c r="G35" i="2" s="1"/>
  <c r="G34" i="2" s="1"/>
  <c r="G33" i="2" s="1"/>
  <c r="D14" i="4" s="1"/>
  <c r="I25" i="2"/>
  <c r="H27" i="2"/>
  <c r="H37" i="2"/>
  <c r="H36" i="2" s="1"/>
  <c r="H35" i="2" s="1"/>
  <c r="H34" i="2" s="1"/>
  <c r="H33" i="2" s="1"/>
  <c r="E14" i="4" s="1"/>
  <c r="H53" i="2"/>
  <c r="H52" i="2" s="1"/>
  <c r="H66" i="2"/>
  <c r="H65" i="2" s="1"/>
  <c r="H88" i="2"/>
  <c r="H87" i="2" s="1"/>
  <c r="H91" i="2"/>
  <c r="I37" i="2"/>
  <c r="I36" i="2" s="1"/>
  <c r="I35" i="2" s="1"/>
  <c r="I34" i="2" s="1"/>
  <c r="I33" i="2" s="1"/>
  <c r="F14" i="4" s="1"/>
  <c r="G53" i="2"/>
  <c r="G52" i="2" s="1"/>
  <c r="G66" i="2"/>
  <c r="G65" i="2" s="1"/>
  <c r="G88" i="2"/>
  <c r="G87" i="2" s="1"/>
  <c r="G91" i="2"/>
  <c r="G17" i="2"/>
  <c r="H17" i="2"/>
  <c r="H16" i="2" s="1"/>
  <c r="H15" i="2" s="1"/>
  <c r="H14" i="2" s="1"/>
  <c r="H13" i="2" s="1"/>
  <c r="G25" i="2"/>
  <c r="I17" i="2"/>
  <c r="I88" i="2"/>
  <c r="I87" i="2" s="1"/>
  <c r="I53" i="2"/>
  <c r="I52" i="2" s="1"/>
  <c r="I27" i="2"/>
  <c r="G27" i="2"/>
  <c r="I66" i="2"/>
  <c r="I65" i="2" s="1"/>
  <c r="H25" i="2"/>
  <c r="I91" i="2"/>
  <c r="E27" i="4"/>
  <c r="F32" i="10" l="1"/>
  <c r="F98" i="10"/>
  <c r="F16" i="10"/>
  <c r="F91" i="10"/>
  <c r="F64" i="10"/>
  <c r="F48" i="10"/>
  <c r="F110" i="10"/>
  <c r="F125" i="10"/>
  <c r="F43" i="10"/>
  <c r="F102" i="10"/>
  <c r="F115" i="10"/>
  <c r="F26" i="10"/>
  <c r="F55" i="10"/>
  <c r="L42" i="7"/>
  <c r="H108" i="2"/>
  <c r="H107" i="2" s="1"/>
  <c r="H106" i="2" s="1"/>
  <c r="G108" i="2"/>
  <c r="G107" i="2" s="1"/>
  <c r="G106" i="2" s="1"/>
  <c r="I108" i="2"/>
  <c r="I107" i="2" s="1"/>
  <c r="I106" i="2" s="1"/>
  <c r="K12" i="7"/>
  <c r="H95" i="10"/>
  <c r="H94" i="10" s="1"/>
  <c r="G95" i="10"/>
  <c r="G94" i="10" s="1"/>
  <c r="H24" i="2"/>
  <c r="H23" i="2" s="1"/>
  <c r="H22" i="2" s="1"/>
  <c r="H21" i="2" s="1"/>
  <c r="E13" i="4" s="1"/>
  <c r="G90" i="2"/>
  <c r="G86" i="2" s="1"/>
  <c r="G85" i="2" s="1"/>
  <c r="G84" i="2" s="1"/>
  <c r="G77" i="2" s="1"/>
  <c r="I24" i="2"/>
  <c r="I23" i="2" s="1"/>
  <c r="I22" i="2" s="1"/>
  <c r="I21" i="2" s="1"/>
  <c r="F13" i="4" s="1"/>
  <c r="G24" i="2"/>
  <c r="I90" i="2"/>
  <c r="I86" i="2" s="1"/>
  <c r="I85" i="2" s="1"/>
  <c r="I84" i="2" s="1"/>
  <c r="F22" i="4" s="1"/>
  <c r="F21" i="4" s="1"/>
  <c r="I51" i="2"/>
  <c r="I50" i="2" s="1"/>
  <c r="I49" i="2" s="1"/>
  <c r="G64" i="2"/>
  <c r="G63" i="2" s="1"/>
  <c r="G62" i="2" s="1"/>
  <c r="G61" i="2" s="1"/>
  <c r="G51" i="2"/>
  <c r="G50" i="2" s="1"/>
  <c r="G49" i="2" s="1"/>
  <c r="I16" i="2"/>
  <c r="I15" i="2" s="1"/>
  <c r="I14" i="2" s="1"/>
  <c r="I13" i="2" s="1"/>
  <c r="H51" i="2"/>
  <c r="H50" i="2" s="1"/>
  <c r="H49" i="2" s="1"/>
  <c r="H90" i="2"/>
  <c r="H86" i="2" s="1"/>
  <c r="H85" i="2" s="1"/>
  <c r="H84" i="2" s="1"/>
  <c r="H77" i="2" s="1"/>
  <c r="G39" i="10"/>
  <c r="H39" i="10"/>
  <c r="H64" i="2"/>
  <c r="H63" i="2" s="1"/>
  <c r="H62" i="2" s="1"/>
  <c r="H61" i="2" s="1"/>
  <c r="I64" i="2"/>
  <c r="I63" i="2" s="1"/>
  <c r="I62" i="2" s="1"/>
  <c r="I61" i="2" s="1"/>
  <c r="G12" i="10"/>
  <c r="K36" i="7"/>
  <c r="K35" i="7" s="1"/>
  <c r="K34" i="7" s="1"/>
  <c r="G16" i="2"/>
  <c r="G15" i="2" s="1"/>
  <c r="G14" i="2" s="1"/>
  <c r="G13" i="2" s="1"/>
  <c r="D12" i="4" s="1"/>
  <c r="H12" i="10"/>
  <c r="M36" i="7"/>
  <c r="M35" i="7" s="1"/>
  <c r="M34" i="7" s="1"/>
  <c r="L36" i="7"/>
  <c r="E12" i="4"/>
  <c r="F101" i="10" l="1"/>
  <c r="F124" i="10"/>
  <c r="F47" i="10"/>
  <c r="F97" i="10"/>
  <c r="F54" i="10"/>
  <c r="F25" i="10"/>
  <c r="F90" i="10"/>
  <c r="F114" i="10"/>
  <c r="F42" i="10"/>
  <c r="F109" i="10"/>
  <c r="F15" i="10"/>
  <c r="F31" i="10"/>
  <c r="L35" i="7"/>
  <c r="L34" i="7" s="1"/>
  <c r="L48" i="7" s="1"/>
  <c r="D26" i="4"/>
  <c r="D25" i="4" s="1"/>
  <c r="G105" i="2"/>
  <c r="F26" i="4"/>
  <c r="F25" i="4" s="1"/>
  <c r="I105" i="2"/>
  <c r="E26" i="4"/>
  <c r="E25" i="4" s="1"/>
  <c r="H105" i="2"/>
  <c r="E11" i="4"/>
  <c r="F12" i="4"/>
  <c r="F11" i="4" s="1"/>
  <c r="I12" i="2"/>
  <c r="H12" i="2"/>
  <c r="H11" i="10"/>
  <c r="G11" i="10"/>
  <c r="E17" i="4"/>
  <c r="E16" i="4" s="1"/>
  <c r="H48" i="2"/>
  <c r="D19" i="4"/>
  <c r="D18" i="4" s="1"/>
  <c r="G48" i="2"/>
  <c r="D17" i="4"/>
  <c r="D16" i="4" s="1"/>
  <c r="I48" i="2"/>
  <c r="F17" i="4"/>
  <c r="F16" i="4" s="1"/>
  <c r="F19" i="4"/>
  <c r="F18" i="4" s="1"/>
  <c r="E19" i="4"/>
  <c r="E18" i="4" s="1"/>
  <c r="K48" i="7"/>
  <c r="I77" i="2"/>
  <c r="D22" i="4"/>
  <c r="D21" i="4" s="1"/>
  <c r="E22" i="4"/>
  <c r="E21" i="4" s="1"/>
  <c r="G23" i="2"/>
  <c r="G22" i="2" s="1"/>
  <c r="G21" i="2" s="1"/>
  <c r="G12" i="2" s="1"/>
  <c r="H93" i="10"/>
  <c r="G93" i="10"/>
  <c r="M48" i="7"/>
  <c r="F18" i="6" s="1"/>
  <c r="F17" i="6" s="1"/>
  <c r="F16" i="6" s="1"/>
  <c r="F15" i="6" s="1"/>
  <c r="F30" i="10" l="1"/>
  <c r="F108" i="10"/>
  <c r="F113" i="10"/>
  <c r="F24" i="10"/>
  <c r="F96" i="10"/>
  <c r="F14" i="10"/>
  <c r="F41" i="10"/>
  <c r="F89" i="10"/>
  <c r="F46" i="10"/>
  <c r="F100" i="10"/>
  <c r="F123" i="10"/>
  <c r="E18" i="6"/>
  <c r="E17" i="6" s="1"/>
  <c r="E16" i="6" s="1"/>
  <c r="E15" i="6" s="1"/>
  <c r="I11" i="2"/>
  <c r="F22" i="6" s="1"/>
  <c r="F21" i="6" s="1"/>
  <c r="F20" i="6" s="1"/>
  <c r="F19" i="6" s="1"/>
  <c r="F14" i="6" s="1"/>
  <c r="F23" i="6" s="1"/>
  <c r="H11" i="2"/>
  <c r="E22" i="6" s="1"/>
  <c r="E21" i="6" s="1"/>
  <c r="E20" i="6" s="1"/>
  <c r="E19" i="6" s="1"/>
  <c r="D18" i="6"/>
  <c r="D17" i="6" s="1"/>
  <c r="D16" i="6" s="1"/>
  <c r="D15" i="6" s="1"/>
  <c r="E28" i="4"/>
  <c r="F28" i="4"/>
  <c r="H134" i="10"/>
  <c r="G134" i="10"/>
  <c r="D13" i="4"/>
  <c r="G11" i="2"/>
  <c r="D22" i="6" s="1"/>
  <c r="D21" i="6" s="1"/>
  <c r="D20" i="6" s="1"/>
  <c r="D19" i="6" s="1"/>
  <c r="F88" i="10" l="1"/>
  <c r="F13" i="10"/>
  <c r="F23" i="10"/>
  <c r="F122" i="10"/>
  <c r="F45" i="10"/>
  <c r="F40" i="10"/>
  <c r="F95" i="10"/>
  <c r="F112" i="10"/>
  <c r="F29" i="10"/>
  <c r="E14" i="6"/>
  <c r="E23" i="6" s="1"/>
  <c r="D11" i="4"/>
  <c r="D28" i="4" s="1"/>
  <c r="D14" i="6"/>
  <c r="D23" i="6" s="1"/>
  <c r="H119" i="2"/>
  <c r="I119" i="2"/>
  <c r="G119" i="2"/>
  <c r="F39" i="10" l="1"/>
  <c r="F12" i="10"/>
  <c r="F94" i="10"/>
  <c r="F28" i="10"/>
  <c r="F87" i="10"/>
  <c r="F11" i="10" l="1"/>
  <c r="F86" i="10"/>
  <c r="F93" i="10"/>
  <c r="F134" i="10" l="1"/>
</calcChain>
</file>

<file path=xl/sharedStrings.xml><?xml version="1.0" encoding="utf-8"?>
<sst xmlns="http://schemas.openxmlformats.org/spreadsheetml/2006/main" count="1438" uniqueCount="432">
  <si>
    <t>01 00</t>
  </si>
  <si>
    <t>01 02</t>
  </si>
  <si>
    <t>01 04</t>
  </si>
  <si>
    <t>05 00</t>
  </si>
  <si>
    <t>05 01</t>
  </si>
  <si>
    <t>05 03</t>
  </si>
  <si>
    <t>14 00</t>
  </si>
  <si>
    <t>14 03</t>
  </si>
  <si>
    <t>240</t>
  </si>
  <si>
    <t>Вид расходов</t>
  </si>
  <si>
    <t>870</t>
  </si>
  <si>
    <t>800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</si>
  <si>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</si>
  <si>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200</t>
  </si>
  <si>
    <t>Раздел, подраздел</t>
  </si>
  <si>
    <t>540</t>
  </si>
  <si>
    <t>500</t>
  </si>
  <si>
    <t>(тыс. рублей)</t>
  </si>
  <si>
    <t>№ строки</t>
  </si>
  <si>
    <t>Наименование главных распорядителей и наименование показателей бюджетной классификации</t>
  </si>
  <si>
    <t>Целевая статья</t>
  </si>
  <si>
    <t>1</t>
  </si>
  <si>
    <t>2</t>
  </si>
  <si>
    <t>3</t>
  </si>
  <si>
    <t>4</t>
  </si>
  <si>
    <t>5</t>
  </si>
  <si>
    <t>6</t>
  </si>
  <si>
    <t/>
  </si>
  <si>
    <t>100</t>
  </si>
  <si>
    <t>Код ведомства</t>
  </si>
  <si>
    <t>120</t>
  </si>
  <si>
    <t>ОБЩЕГОСУДАРСТВЕННЫЕ ВОПРОСЫ</t>
  </si>
  <si>
    <t>Расходы на выплаты персоналу государственных (муниципальных) органов</t>
  </si>
  <si>
    <t>Закупка товаров, работ и услуг для государственных (муниципальных) нужд</t>
  </si>
  <si>
    <t>Иные закупки товаров, работ и услуг для обеспечения государственных (муниципальных) нужд</t>
  </si>
  <si>
    <t>7</t>
  </si>
  <si>
    <t>8</t>
  </si>
  <si>
    <t>9</t>
  </si>
  <si>
    <t>12</t>
  </si>
  <si>
    <t>13</t>
  </si>
  <si>
    <t>14</t>
  </si>
  <si>
    <t>15</t>
  </si>
  <si>
    <t>16</t>
  </si>
  <si>
    <t>17</t>
  </si>
  <si>
    <t>20</t>
  </si>
  <si>
    <t>21</t>
  </si>
  <si>
    <t>22</t>
  </si>
  <si>
    <t>23</t>
  </si>
  <si>
    <t>24</t>
  </si>
  <si>
    <t>25</t>
  </si>
  <si>
    <t>26</t>
  </si>
  <si>
    <t>27</t>
  </si>
  <si>
    <t>28</t>
  </si>
  <si>
    <t>29</t>
  </si>
  <si>
    <t>30</t>
  </si>
  <si>
    <t>31</t>
  </si>
  <si>
    <t>32</t>
  </si>
  <si>
    <t>33</t>
  </si>
  <si>
    <t>34</t>
  </si>
  <si>
    <t>35</t>
  </si>
  <si>
    <t>36</t>
  </si>
  <si>
    <t>37</t>
  </si>
  <si>
    <t>38</t>
  </si>
  <si>
    <t>39</t>
  </si>
  <si>
    <t>40</t>
  </si>
  <si>
    <t>10</t>
  </si>
  <si>
    <t>11</t>
  </si>
  <si>
    <t>Непрограммные расходы  органов местного самоуправления</t>
  </si>
  <si>
    <t>Функционирование Главы муниципального образования</t>
  </si>
  <si>
    <t>Функционирование высшего  должностного лица субъекта Российской Федерации и муниципального образования</t>
  </si>
  <si>
    <t>18</t>
  </si>
  <si>
    <t>19</t>
  </si>
  <si>
    <t>Непрограммные расходы исполнительных органов местного самоуправления</t>
  </si>
  <si>
    <t>Резервные фонды</t>
  </si>
  <si>
    <t>01 11</t>
  </si>
  <si>
    <t>Иные бюджетные ассигнования</t>
  </si>
  <si>
    <t>Резервные средства</t>
  </si>
  <si>
    <t>Дорожное хозяйство (дорожные фонды)</t>
  </si>
  <si>
    <t>04 09</t>
  </si>
  <si>
    <t>04 00</t>
  </si>
  <si>
    <t>НАЦИОНАЛЬНАЯ ЭКОНОМИКА</t>
  </si>
  <si>
    <t>01 0 0000</t>
  </si>
  <si>
    <t>41</t>
  </si>
  <si>
    <t>42</t>
  </si>
  <si>
    <t>43</t>
  </si>
  <si>
    <t>44</t>
  </si>
  <si>
    <t>45</t>
  </si>
  <si>
    <t>46</t>
  </si>
  <si>
    <t>47</t>
  </si>
  <si>
    <t>48</t>
  </si>
  <si>
    <t>49</t>
  </si>
  <si>
    <t>50</t>
  </si>
  <si>
    <t>Другие вопросы в области национальной экономики</t>
  </si>
  <si>
    <t>04 12</t>
  </si>
  <si>
    <t>ЖИЛИЩНО-КОММУНАЛЬНОЕ ХОЗЯЙСТВО</t>
  </si>
  <si>
    <t>Жилищное хозяйство</t>
  </si>
  <si>
    <t>Мероприятия в области жилищного хозяйства</t>
  </si>
  <si>
    <t>Благоустройство</t>
  </si>
  <si>
    <t>51</t>
  </si>
  <si>
    <t>52</t>
  </si>
  <si>
    <t>53</t>
  </si>
  <si>
    <t>Прочие межбюджетные трансферты общего характера</t>
  </si>
  <si>
    <t>Иные межбюджетные трансферты</t>
  </si>
  <si>
    <t>00</t>
  </si>
  <si>
    <t>01</t>
  </si>
  <si>
    <t>02</t>
  </si>
  <si>
    <t>03</t>
  </si>
  <si>
    <t>Уплата налогов, сборов и иных платежей</t>
  </si>
  <si>
    <t>850</t>
  </si>
  <si>
    <t>400</t>
  </si>
  <si>
    <t>Капитальные вложения в объекты недвижимого имущества государственной (муниципальной) собственности</t>
  </si>
  <si>
    <t>410</t>
  </si>
  <si>
    <t>Бюджетные ивестиции</t>
  </si>
  <si>
    <t>01 2 0000</t>
  </si>
  <si>
    <t>Национальная  безопасность и правоохранительная деятельность</t>
  </si>
  <si>
    <t>Наименование показателя бюджетной классификации</t>
  </si>
  <si>
    <t>0100</t>
  </si>
  <si>
    <t>0102</t>
  </si>
  <si>
    <t>0104</t>
  </si>
  <si>
    <t>0111</t>
  </si>
  <si>
    <t>0400</t>
  </si>
  <si>
    <t>0409</t>
  </si>
  <si>
    <t>0500</t>
  </si>
  <si>
    <t>0503</t>
  </si>
  <si>
    <t>1400</t>
  </si>
  <si>
    <t>1403</t>
  </si>
  <si>
    <t>Условно утвержденные расходы</t>
  </si>
  <si>
    <t>Всего</t>
  </si>
  <si>
    <t>Национальная безопасность и правоохранительная деятельность</t>
  </si>
  <si>
    <t>0300</t>
  </si>
  <si>
    <t>01 1 1021</t>
  </si>
  <si>
    <t>Ведомственная структура расходов  бюджета поселка Оскоба</t>
  </si>
  <si>
    <t>Глава муниципального образования поселка Оскоба в рамках непрограммных расходов поселка Оскоба</t>
  </si>
  <si>
    <t>Функционирование Администрации поселка Оскоба Эвенкийского муниципального района Красноярского края</t>
  </si>
  <si>
    <t>Руководство и управление в сфере установленных функций органов местного самоуправления в рамках непрограммных расходов Администрации поселка Оскоба Красноярского края</t>
  </si>
  <si>
    <t>Резервный фонд  Администрации поселка Оскоба  Эвенкийского муниципального района Красноярского края в рамках непрограммных расходов исполнительных органов местного самоуправления</t>
  </si>
  <si>
    <t xml:space="preserve">Муниципальная программа «Устойчивое развитие  муниципального образования поселка Оскоба» на 2014 -2016 годы
</t>
  </si>
  <si>
    <t>Подпрограмма «Обеспечение проживающих в поселении и нуждающихся в жилых помещениях малоимущих граждан жилыми помещениями .Организация строительства, капитальный ремонт и содержание муниципального жилищного фонда поселка Оскоба» 2014-2016 годы</t>
  </si>
  <si>
    <t>условно утвержденные</t>
  </si>
  <si>
    <t>к Решению схода граждан п.Оскоба</t>
  </si>
  <si>
    <t xml:space="preserve">Приложение №1      </t>
  </si>
  <si>
    <t xml:space="preserve"> к Решению  Схода граждан п. Оскоба</t>
  </si>
  <si>
    <t>Источники внутреннего финансирования дефицита</t>
  </si>
  <si>
    <t>тыс.руб.</t>
  </si>
  <si>
    <t>№ п/п</t>
  </si>
  <si>
    <t>Код</t>
  </si>
  <si>
    <t>Наименование кода источника финансирования дефицита бюджета</t>
  </si>
  <si>
    <t>886 0105 00 00 00 0000 000</t>
  </si>
  <si>
    <t>Изменение остатков средств на счетах по учету средств бюджета</t>
  </si>
  <si>
    <t>886 0105 00 00 00 0000 500</t>
  </si>
  <si>
    <t>Увеличение остатков средств бюджетов</t>
  </si>
  <si>
    <t>886 0105 02 00 00 0000 500</t>
  </si>
  <si>
    <t>Увеличение прочих остатков средств бюджетов</t>
  </si>
  <si>
    <t>886 0105 02 01 00 0000 510</t>
  </si>
  <si>
    <t>Увеличение прочих остатков денежных средств бюджетов</t>
  </si>
  <si>
    <t>886 0105 02 01 10 0000 510</t>
  </si>
  <si>
    <t>886 0105 00 00 00 0000 600</t>
  </si>
  <si>
    <t>Уменьшение остатков  средств бюджетов</t>
  </si>
  <si>
    <t>886 0105 02 00 00 0000 600</t>
  </si>
  <si>
    <t>Уменьшение прочих остатков средств бюджетов</t>
  </si>
  <si>
    <t>886 0105 02 01 00 0000 610</t>
  </si>
  <si>
    <t>Уменьшение прочих остатков денежных средств бюджетов</t>
  </si>
  <si>
    <t>886 0105 02 01 10 0000 610</t>
  </si>
  <si>
    <t>В С Е Г О</t>
  </si>
  <si>
    <t>к Решению Схода граждан поселка  Оскоба</t>
  </si>
  <si>
    <t>Код бюджетной классификации</t>
  </si>
  <si>
    <t>код главного администратора</t>
  </si>
  <si>
    <t>код группы</t>
  </si>
  <si>
    <t>код подгруппы</t>
  </si>
  <si>
    <t>код статьи</t>
  </si>
  <si>
    <t>код подстатьи</t>
  </si>
  <si>
    <t>код элемента</t>
  </si>
  <si>
    <t>000</t>
  </si>
  <si>
    <t>0000</t>
  </si>
  <si>
    <t>НАЛОГОВЫЕ И НЕНАЛОГОВЫЕ ДОХОДЫ</t>
  </si>
  <si>
    <t>182</t>
  </si>
  <si>
    <t>НАЛОГИ НА ПРИБЫЛЬ, ДОХОДЫ</t>
  </si>
  <si>
    <t>110</t>
  </si>
  <si>
    <t>Налог на доходы физических лиц</t>
  </si>
  <si>
    <t>010</t>
  </si>
  <si>
    <t>06</t>
  </si>
  <si>
    <t>НАЛОГИ НА ИМУЩЕСТВО</t>
  </si>
  <si>
    <t>Налог на имущество физических лиц</t>
  </si>
  <si>
    <t>030</t>
  </si>
  <si>
    <t>Земельный налог</t>
  </si>
  <si>
    <t>886</t>
  </si>
  <si>
    <t>БЕЗВОЗМЕЗДНЫЕ ПОСТУПЛЕНИЯ</t>
  </si>
  <si>
    <t>001</t>
  </si>
  <si>
    <t>999</t>
  </si>
  <si>
    <t>Прочие дотации</t>
  </si>
  <si>
    <t>03 00</t>
  </si>
  <si>
    <t>Национальная экономика</t>
  </si>
  <si>
    <t xml:space="preserve">04 00 </t>
  </si>
  <si>
    <t>Глава муниципального образования поселка  Оскоба в рамках непрограммных расходов поселка  Оскоба</t>
  </si>
  <si>
    <t>Функционирование Администрации поселка  Оскоба Эвенкийского муниципального района Красноярского края</t>
  </si>
  <si>
    <t>Руководство и управление в сфере установленных функций органов местного самоуправления в рамках непрограммных расходов Администрации поселка  Оскоба Красноярского края</t>
  </si>
  <si>
    <t>Резервный фонд  Администрации поселка  Оскоба  Эвенкийского муниципального района Красноярского края в рамках непрограммных расходов исполнительных органов местного самоуправления</t>
  </si>
  <si>
    <t>Жилищно-коммунальное хозяйство</t>
  </si>
  <si>
    <t xml:space="preserve">                       к Решению схода граждан п.Оскоба</t>
  </si>
  <si>
    <t xml:space="preserve">Наименование </t>
  </si>
  <si>
    <t>Прочие дотации бюджетам сельских поселений</t>
  </si>
  <si>
    <t>81 0 00 00000</t>
  </si>
  <si>
    <t>81 1 00 00000</t>
  </si>
  <si>
    <t>81 1 00 00230</t>
  </si>
  <si>
    <t>91 0 00 00000</t>
  </si>
  <si>
    <t>91 1 00 00000</t>
  </si>
  <si>
    <t>91 1 00 00210</t>
  </si>
  <si>
    <t>91 1 00 10910</t>
  </si>
  <si>
    <t>01 0 00 00000</t>
  </si>
  <si>
    <t>01 1 00 00000</t>
  </si>
  <si>
    <t>01 1 00 24700</t>
  </si>
  <si>
    <t xml:space="preserve">01 2 00 00000 </t>
  </si>
  <si>
    <t xml:space="preserve">01 2 00 60020 </t>
  </si>
  <si>
    <t>01 3 00 00000</t>
  </si>
  <si>
    <t>01 2 00 00000</t>
  </si>
  <si>
    <t>01 2 00 60020</t>
  </si>
  <si>
    <t>54</t>
  </si>
  <si>
    <t>55</t>
  </si>
  <si>
    <t>56</t>
  </si>
  <si>
    <t>57</t>
  </si>
  <si>
    <t>58</t>
  </si>
  <si>
    <t>59</t>
  </si>
  <si>
    <t>60</t>
  </si>
  <si>
    <t>61</t>
  </si>
  <si>
    <t>62</t>
  </si>
  <si>
    <t>63</t>
  </si>
  <si>
    <t>64</t>
  </si>
  <si>
    <t>65</t>
  </si>
  <si>
    <t>Прочие межбюджетные трансферты, передаваемые бюджетам</t>
  </si>
  <si>
    <t>66</t>
  </si>
  <si>
    <t>67</t>
  </si>
  <si>
    <t>68</t>
  </si>
  <si>
    <t xml:space="preserve">Закупка товаров, работ и услуг для обеспечения государственных
(муниципальных) нужд
</t>
  </si>
  <si>
    <t>Наименование кода классификации доходов бюджета</t>
  </si>
  <si>
    <t>код группы подвида</t>
  </si>
  <si>
    <t>код аналитической группы подвида</t>
  </si>
  <si>
    <t>ИТОГО по бюджету</t>
  </si>
  <si>
    <t>Дотации бюджетам бюджетной системы Российской Федерации</t>
  </si>
  <si>
    <t>1013</t>
  </si>
  <si>
    <t>7601</t>
  </si>
  <si>
    <t>0310</t>
  </si>
  <si>
    <t>01 1 00 S4120</t>
  </si>
  <si>
    <t>01 3 00 06666</t>
  </si>
  <si>
    <t>01 3 00 06667</t>
  </si>
  <si>
    <t>03 10</t>
  </si>
  <si>
    <t xml:space="preserve">Приложение №5  </t>
  </si>
  <si>
    <t>91 1 00 92111</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</si>
  <si>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</si>
  <si>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Межбюджетные трансферты</t>
  </si>
  <si>
    <t>06 00</t>
  </si>
  <si>
    <t>Охрана объектов растительного и животного мира и среды их обитания</t>
  </si>
  <si>
    <t>06 03</t>
  </si>
  <si>
    <t>01 3 00 06669</t>
  </si>
  <si>
    <t>Охрана окружающей среды</t>
  </si>
  <si>
    <t>Подпрограмма «Предупреждение, ликвидация последствий ЧС и обеспечение мер пожарной безопасности на территории поселка Оскоба»</t>
  </si>
  <si>
    <t xml:space="preserve">Подпрограмма «Предупреждение, ликвидация последствий ЧС и обеспечение мер пожарной безопасности на территории поселка Оскоба» </t>
  </si>
  <si>
    <t xml:space="preserve">Муниципальная программа «Устойчивое развитие  муниципального образования поселка Оскоба»
</t>
  </si>
  <si>
    <t>Расходы муниципального образования  на реализацию других функций,связанных с обеспечением национальной безопасности и правоохранительной деятельности  в рамках подпрограммы «Предупреждение, ликвидация последствий ЧС и обеспечение мер пожарной безопасности на территории поселка Оскоба»  муниципальной программы  «Устойчивое развитие  муниципального образования поселка Оскоба»</t>
  </si>
  <si>
    <t xml:space="preserve">Подпрограмма «Организация благоустройства территории, создание среды комфортной для проживания жителей поселка Оскоба»  </t>
  </si>
  <si>
    <t xml:space="preserve">Подпрограмма «Дорожная деятельность в отношении дорог местного значения поселка Оскоба и обеспечение безопасности дорожного движения» </t>
  </si>
  <si>
    <t>Уличное освещение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</si>
  <si>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мероприятия по обустройству площадки под твердые бытовые отходы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</si>
  <si>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01 4 00 00000</t>
  </si>
  <si>
    <t>01 4 00 34030</t>
  </si>
  <si>
    <t xml:space="preserve">01 4 00 00000 </t>
  </si>
  <si>
    <t>150</t>
  </si>
  <si>
    <t>69</t>
  </si>
  <si>
    <t>70</t>
  </si>
  <si>
    <t>71</t>
  </si>
  <si>
    <t>72</t>
  </si>
  <si>
    <t>73</t>
  </si>
  <si>
    <t>74</t>
  </si>
  <si>
    <t>75</t>
  </si>
  <si>
    <t>Дотации бюджетам сельских поселений на выравнивание бюджетной обеспеченности из бюджетов муниципальных районов</t>
  </si>
  <si>
    <t>Дотации на выравнивание бюджетной обеспеченности из бюджетов муниципальных районов, городских округов с внутригородским делением</t>
  </si>
  <si>
    <t>7412</t>
  </si>
  <si>
    <t>01 1 00 74120</t>
  </si>
  <si>
    <t>Закупка товаров, работ и услуг для обеспечения государственных (муниципальных) нужд</t>
  </si>
  <si>
    <t>Увеличение прочих остатков денежных средств бюджетов сельских поселений</t>
  </si>
  <si>
    <t xml:space="preserve">Прочие дотации бюджетам сельских поселений (на выравнивание бюджетной обеспеченности бюджетов сельских поселений исходя из численности населения за счет средств субвенции краевого бюджета) </t>
  </si>
  <si>
    <t>Прочие межбюджетные трансферты, передаваемые бюджетам сельских поселений  (на поддержку мер по обеспечению сбалансированности бюджетов сельских поселений Эвенкийского муниципального района)</t>
  </si>
  <si>
    <t>Прочие межбюджетные трансферты, передаваемые бюджетам сельских поселений (на обеспечение первичных мер пожарной безопасности)</t>
  </si>
  <si>
    <t>76</t>
  </si>
  <si>
    <t>77</t>
  </si>
  <si>
    <t>78</t>
  </si>
  <si>
    <t>79</t>
  </si>
  <si>
    <t xml:space="preserve">Уменьшение прочих остатков денежных средств бюджетов сельских поселений </t>
  </si>
  <si>
    <t>Прочие межбюджетные трансферты, передаваемые бюджетам сельских поселений</t>
  </si>
  <si>
    <t>1059</t>
  </si>
  <si>
    <t xml:space="preserve">01 2 00 60120 </t>
  </si>
  <si>
    <t>Капитальные вложения в объекты государственной (муниципальной) собственности</t>
  </si>
  <si>
    <t>Бюджетные инвестиции</t>
  </si>
  <si>
    <t>01 3 00 10590</t>
  </si>
  <si>
    <t xml:space="preserve"> Мероприятия по исполнению переданных полномочий в области обращения с твердыми коммунальными отходами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</si>
  <si>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Культура, кинематография</t>
  </si>
  <si>
    <t>08 00</t>
  </si>
  <si>
    <t>Культура</t>
  </si>
  <si>
    <t>08 01</t>
  </si>
  <si>
    <t xml:space="preserve">Муниципальная программа «Устойчивое развитие  муниципального образования поселка Оскоба»
</t>
  </si>
  <si>
    <t>Подпрограмма «Организация социально-значимых мероприятий на территории поселка Оскоба».</t>
  </si>
  <si>
    <t>Проведение праздничных и культурно-массовых мероприятий в рамках подпрограммы «Организация социально-значимых мероприятий на территории поселка Оскоба» муниципальной программы «Устойчивое развитие  муниципального образования поселка Оскоба»</t>
  </si>
  <si>
    <t>01 6 00 00000</t>
  </si>
  <si>
    <t>01 6 00 60070</t>
  </si>
  <si>
    <t>0800</t>
  </si>
  <si>
    <t>0801</t>
  </si>
  <si>
    <t>Сумма</t>
  </si>
  <si>
    <t>Внутренние заимствования</t>
  </si>
  <si>
    <t>(привлечение/ погашение)</t>
  </si>
  <si>
    <t>Бюджетные кредиты от других бюджетов бюджетной системы Российской Федерации</t>
  </si>
  <si>
    <t>1.1.</t>
  </si>
  <si>
    <r>
      <t>получение</t>
    </r>
    <r>
      <rPr>
        <sz val="12"/>
        <rFont val="Times New Roman"/>
        <family val="1"/>
        <charset val="204"/>
      </rPr>
      <t>:</t>
    </r>
  </si>
  <si>
    <t>1.2.</t>
  </si>
  <si>
    <r>
      <t>погашение</t>
    </r>
    <r>
      <rPr>
        <sz val="12"/>
        <rFont val="Times New Roman"/>
        <family val="1"/>
        <charset val="204"/>
      </rPr>
      <t>:</t>
    </r>
  </si>
  <si>
    <t>Общий объем заимствований, направляемых на покрытие дефицита районного бюджета и погашение муниципальных долговых обязательств</t>
  </si>
  <si>
    <t>2.1.</t>
  </si>
  <si>
    <t>получение</t>
  </si>
  <si>
    <t>2.2.</t>
  </si>
  <si>
    <t>погашение</t>
  </si>
  <si>
    <t>Наименование</t>
  </si>
  <si>
    <t>Увеличение уставного капитала</t>
  </si>
  <si>
    <t>80</t>
  </si>
  <si>
    <t>81</t>
  </si>
  <si>
    <t>82</t>
  </si>
  <si>
    <t>83</t>
  </si>
  <si>
    <t>Защита населения и территории от чрезвычайных ситуаций природного и техногенного характера, пожарная безопасность</t>
  </si>
  <si>
    <t>Сумма на 2024 год</t>
  </si>
  <si>
    <t>Доходы 
бюджета
2024 года</t>
  </si>
  <si>
    <t>Земельный налог с физических лиц</t>
  </si>
  <si>
    <t>Земельный налог с физических лиц, обладающих земельным участком, расположенным в границах сельских поселений</t>
  </si>
  <si>
    <t>040</t>
  </si>
  <si>
    <t>043</t>
  </si>
  <si>
    <t>0412</t>
  </si>
  <si>
    <t>Акцизы по подакцизным товарам (продукции), производимым на территории Российской Федерации</t>
  </si>
  <si>
    <t>230</t>
  </si>
  <si>
    <t>231</t>
  </si>
  <si>
    <t>241</t>
  </si>
  <si>
    <t>250</t>
  </si>
  <si>
    <t>251</t>
  </si>
  <si>
    <t>260</t>
  </si>
  <si>
    <t>261</t>
  </si>
  <si>
    <t>Приложение 2</t>
  </si>
  <si>
    <t xml:space="preserve">Приложение №3  </t>
  </si>
  <si>
    <t xml:space="preserve">Приложение №4   </t>
  </si>
  <si>
    <t xml:space="preserve">   Приложение 6</t>
  </si>
  <si>
    <t>Приложение 9</t>
  </si>
  <si>
    <t>91  1 00 10910</t>
  </si>
  <si>
    <t>Сумма на 2025 год</t>
  </si>
  <si>
    <t>Доходы 
бюджета
2025 года</t>
  </si>
  <si>
    <t>Земельный налог с организаций</t>
  </si>
  <si>
    <t>033</t>
  </si>
  <si>
    <t>Земельный налог с организаций, обладающих земельным участком, расположенным в границах сельских поселений</t>
  </si>
  <si>
    <t>0113</t>
  </si>
  <si>
    <t>01 4 00  00000</t>
  </si>
  <si>
    <t>01 4 00 92100</t>
  </si>
  <si>
    <t>Другие общегосударственные вопросы</t>
  </si>
  <si>
    <t>01 13</t>
  </si>
  <si>
    <t>91 1 00 92110</t>
  </si>
  <si>
    <t>Субсидии</t>
  </si>
  <si>
    <t>520</t>
  </si>
  <si>
    <t>Субсидии бюджетам субъектов Российской Федерации из местных бюджетов (из бюджета поселка Оскоба Эвенкийского муниципального района)</t>
  </si>
  <si>
    <t>84</t>
  </si>
  <si>
    <t>85</t>
  </si>
  <si>
    <t>86</t>
  </si>
  <si>
    <t>87</t>
  </si>
  <si>
    <t>88</t>
  </si>
  <si>
    <t>89</t>
  </si>
  <si>
    <t>муниципальное учреждение « Администрация поселка Оскоба»   Эвенкийского муниципального района Красноярского края</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</si>
  <si>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</si>
  <si>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</si>
  <si>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</si>
  <si>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</si>
  <si>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</si>
  <si>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</si>
  <si>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</si>
  <si>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ТОВАРЫ (РАБОТЫ, УСЛУГИ), РЕАЛИЗУЕМЫЕ НА ТЕРРИТОРИИ РОССИЙСКОЙ ФЕДЕРАЦИИ</t>
  </si>
  <si>
    <t>БЕЗВОЗМЕЗДНЫЕ ПОСТУПЛЕНИЯ ОТ ДРУГИХ БЮДЖЕТОВ БЮДЖЕТНОЙ СИСТЕМЫ РОССИЙСКОЙ ФЕДЕРАЦИИ</t>
  </si>
  <si>
    <t>Налог на имущество физических лиц, взимаемый по ставкам, применяемым к объектам налогообложения, расположенным в границах сельских поселений</t>
  </si>
  <si>
    <t>Прочие межбюджетные трансферты, передаваемые бюджетам сельских поселений (на исполнение переданных полномочий в области обращения с твердыми коммунальными отходами)</t>
  </si>
  <si>
    <t xml:space="preserve">Подпрограмма «Владение, пользование и распоряжение имуществом, находящимся в муниципальной собственности поселка Оскоба» </t>
  </si>
  <si>
    <t>Оценка недвижимости, признание прав в муниципальную собственность в рамках подпрограммы «Владение, пользование и распоряжение имуществом, находящимся в муниципальной собственности поселка Оскоба»  муниципальной программы «Устойчивое развитие  муниципального образования поселка Оскоба»</t>
  </si>
  <si>
    <t>Расходы на содержание взлетно-посадочной полосы поселка в рамках подпрограммы «Владение, пользование и распоряжение имуществом, находящимся в муниципальной собственности поселка Оскоба»  муниципальной программы «Устойчивое развитие  муниципального образования поселка Оскоба»</t>
  </si>
  <si>
    <t>01 4 00 34033</t>
  </si>
  <si>
    <t xml:space="preserve">Расходы регионального бюджета на обеспечение первичных мер пожарной безопасности в границах поселка в рамках подпрограммы «Предупреждение, ликвидация последствий ЧС и обеспечение мер пожарной безопасности на территории поселка Оскоба» муниципальной программы «Устойчивое развитие  муниципального образования поселка Оскоба»
</t>
  </si>
  <si>
    <t>Софинансирование расходов регионального бюджета на обеспечение первичных мер пожарной безопасности в границах поселка в рамках подпрограммы «Предупреждение, ликвидация последствий ЧС и обеспечение мер пожарной безопасности на территории поселка Оскоба»  муниципальной программы  «Устойчивое развитие  муниципального образования поселка Оскоба»</t>
  </si>
  <si>
    <t xml:space="preserve">Расходы муниципального образования  на дорожную деятельность в отношении дорог местного значения за счет акцизов в рамках подпрограммы  «Дорожная деятельность в отношении дорог местного значения поселка Оскоба и обеспечение безопасности дорожного движения»   муниципальной программы «Устойчивое развитие  муниципального образования поселка Оскоба» </t>
  </si>
  <si>
    <t>Расходы муниципального образования  на дорожную деятельность в отношении дорог местного значения за счет средст местного бюджета в рамках подпрограммы  «Дорожная деятельность в отношении дорог местного значения поселка Оскоба и обеспечение безопасности дорожного движения» муниципальной программы «Устойчивое развитие  муниципального образования поселка Оскоба»</t>
  </si>
  <si>
    <t>Оформление земельных участков в муниципальную собственность в рамках подпрограммы «Владение, пользование и распоряжение имуществом, находящимся в муниципальной собственности поселкь поселка Оскоба»  муниципальной программы  «Устойчивое развитие  муниципального образования поселка Оскоба»</t>
  </si>
  <si>
    <t>Прочие мероприятия по благоустройству городских округов и сельских поселений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</si>
  <si>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Расходы муниципального образования  на дорожную деятельность в отношении дорог местного значения за счетв средст местного бюджета в рамках подпрограммы  «Дорожная деятельность в отношении дорог местного значения поселка Оскоба и обеспечение безопасности дорожного движения» муниципальной программы «Устойчивое развитие  муниципального образования поселка Оскоба»</t>
  </si>
  <si>
    <t>Оформление земельных участков в муниципальную собственность в рамках подпрограммы «Владение, пользование и распоряжение имуществом, находящимся в муниципальной собственности  поселка Оскоба»  муниципальной программы  «Устойчивое развитие  муниципального образования поселка Оскоба»</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</si>
  <si>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</si>
  <si>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</si>
  <si>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</si>
  <si>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"О бюджете поселка Оскоба на 2024 год и плановый период 2025-2026 годов". </t>
  </si>
  <si>
    <t>№___ от  __.12.2023</t>
  </si>
  <si>
    <t>№ __ от __.12.2023 г.</t>
  </si>
  <si>
    <t>бюджета посёлка Оскоба в 2024 году и плановом периоде  2025- 2026 годов</t>
  </si>
  <si>
    <t xml:space="preserve">Доходы   бюджета  посёлка  Оскоба на 2024год и плановый период 2025-2026годы  </t>
  </si>
  <si>
    <t>№__ от __.12.2023 г.</t>
  </si>
  <si>
    <t>Распределение бюджетных ассигнований по разделам и 
подразделам бюджетной классификации расходов бюджетов Российской Федерации
на 2024 год и плановый период 2025-2026 годов</t>
  </si>
  <si>
    <t>№ __от __.12.2023 г.</t>
  </si>
  <si>
    <t>на 2024 год и плановй период 2025-2026 годов</t>
  </si>
  <si>
    <t>Сумма на 2026 год</t>
  </si>
  <si>
    <t>Доходы 
бюджета
2026 года</t>
  </si>
  <si>
    <t xml:space="preserve"> "О бюджете поселка Оскоба на 2024 год и плановый период 2025-2026 годов. "</t>
  </si>
  <si>
    <t>Распределение бюджетных ассигнований по целевым статьям (муниципальным программам местного бюджета и непрограммным направлениям деятельности), группам и подгруппам видов расходов, разделам, подразделам классификации расходов  бюджета поселка Оскоба на 2024 год и плановй период 2025-2026 годов</t>
  </si>
  <si>
    <t xml:space="preserve">   № __ от __.12.2023 г.</t>
  </si>
  <si>
    <t>к Решению схода граждан  №__ от__.12.2023 г.</t>
  </si>
  <si>
    <t xml:space="preserve"> "О бюджете поселка Оскоба на 2024 год                                                                                                                                   и плановый период 2025-2026 годов "</t>
  </si>
  <si>
    <t>Программа
муниципальных внутренних заимствований
поселка Оскоба
на 2024 год и плановый период 2025-2026 годов</t>
  </si>
  <si>
    <t>к Решению схода граждан № __ от __.12.2023 г.</t>
  </si>
  <si>
    <t xml:space="preserve"> "О бюджете поселка оскоба на 2024год                                                                                                                                   и плановый период 2025-2026 годов "</t>
  </si>
  <si>
    <t xml:space="preserve">Распределение бюджетных инвестиций юридическим лицам,
не являющимся муниципальными учреждениями и 
муниципальными унитарными предприятиями на 2024 год
</t>
  </si>
  <si>
    <t>91 1 00 93111</t>
  </si>
  <si>
    <t>Сумма на          2024 год</t>
  </si>
  <si>
    <t>Сумма на          2025 год</t>
  </si>
  <si>
    <t>Сумма на          2026 год</t>
  </si>
  <si>
    <t>Приложение 10</t>
  </si>
  <si>
    <t xml:space="preserve">Межбюджетные трансферты бюджету Эвенкийского муниципального района на исполнение органами местного самоуправления Эвенкийского муниципального района отдельных бюджетных полномочий по составлению проекта бюджета поселения, исполнению бюджета поселения, осуществление контроля за его исполнением, составление отчета об исполнении бюджета поселения
</t>
  </si>
  <si>
    <t>90</t>
  </si>
  <si>
    <t>91</t>
  </si>
  <si>
    <t>92</t>
  </si>
  <si>
    <t>93</t>
  </si>
  <si>
    <t>94</t>
  </si>
  <si>
    <t>95</t>
  </si>
  <si>
    <t>1.</t>
  </si>
  <si>
    <t>2.</t>
  </si>
  <si>
    <t>Распределение  иных межбюджетных трансфертов бюджету Эвенкийского муниципального района на исполнение органами местного самоуправления Эвенкийского муниципального района отдельных бюджетных полномочий на 2024 год и плановый период 2025 -2026 годов</t>
  </si>
  <si>
    <t>Иные межбюджетные трансферты на осуществление отдельных бюджетных полномочий по формированию, исполнению бюджетов поселений и контролю за их исполнением</t>
  </si>
  <si>
    <t xml:space="preserve">Иные межбюджетные трансферты на осуществление отдельных полномочий по осуществлению внешнего муниципального финансового контроля </t>
  </si>
  <si>
    <t xml:space="preserve">Межбюджетные трансферты бюджету Эвенкийского муниципального района на осуществление Контрольно-счетной палатой Эвенкийского муниципального района отдельных полномочий по осуществлению внешнего муниципального финансового контроля </t>
  </si>
  <si>
    <t>МЕЖБЮДЖЕТНЫЕ ТРАНСФЕРТЫ ОБЩЕГО ХАРАКТЕРА БЮДЖЕТАМ СУБЪЕКТОВ РОССИЙСКОЙ ФЕДЕРАЦИИ И МУНИЦИПАЛЬНЫХ ОБРАЗОВАНИЙ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</si>
</sst>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32" x14ac:knownFonts="1">
    <font>
      <sz val="10"/>
      <name val="Arial Cyr"/>
      <charset val="204"/>
    </font>
    <font>
      <sz val="10"/>
      <name val="Arial Cyr"/>
      <charset val="204"/>
    </font>
    <font>
      <b/>
      <sz val="12"/>
      <name val="Times New Roman"/>
      <family val="1"/>
      <charset val="204"/>
    </font>
    <font>
      <sz val="12"/>
      <name val="Times New Roman"/>
      <family val="1"/>
      <charset val="204"/>
    </font>
    <font>
      <sz val="10"/>
      <name val="Times New Roman"/>
      <family val="1"/>
      <charset val="204"/>
    </font>
    <font>
      <sz val="8"/>
      <name val="Arial Cyr"/>
      <charset val="204"/>
    </font>
    <font>
      <sz val="12"/>
      <name val="Arial Cyr"/>
      <charset val="204"/>
    </font>
    <font>
      <sz val="10"/>
      <name val="Arial"/>
      <family val="2"/>
    </font>
    <font>
      <u/>
      <sz val="12"/>
      <name val="Times New Roman"/>
      <family val="1"/>
      <charset val="204"/>
    </font>
    <font>
      <sz val="8"/>
      <color indexed="8"/>
      <name val="Calibri"/>
      <family val="2"/>
      <charset val="204"/>
    </font>
    <font>
      <b/>
      <sz val="10"/>
      <name val="Times New Roman"/>
      <family val="1"/>
      <charset val="204"/>
    </font>
    <font>
      <b/>
      <sz val="10"/>
      <name val="Arial Cyr"/>
      <charset val="204"/>
    </font>
    <font>
      <sz val="12"/>
      <color indexed="8"/>
      <name val="Times New Roman"/>
      <family val="1"/>
      <charset val="204"/>
    </font>
    <font>
      <sz val="10"/>
      <name val="Helv"/>
      <charset val="204"/>
    </font>
    <font>
      <b/>
      <sz val="14"/>
      <name val="Times New Roman"/>
      <family val="1"/>
      <charset val="204"/>
    </font>
    <font>
      <b/>
      <sz val="11"/>
      <name val="Times New Roman"/>
      <family val="1"/>
      <charset val="204"/>
    </font>
    <font>
      <b/>
      <sz val="11"/>
      <name val="Arial Cyr"/>
      <charset val="204"/>
    </font>
    <font>
      <sz val="11"/>
      <name val="Times New Roman"/>
      <family val="1"/>
      <charset val="204"/>
    </font>
    <font>
      <u/>
      <sz val="10"/>
      <name val="Times New Roman"/>
      <family val="1"/>
      <charset val="204"/>
    </font>
    <font>
      <b/>
      <sz val="12"/>
      <color indexed="8"/>
      <name val="Times New Roman"/>
      <family val="1"/>
      <charset val="204"/>
    </font>
    <font>
      <sz val="14"/>
      <name val="Times New Roman"/>
      <family val="1"/>
      <charset val="204"/>
    </font>
    <font>
      <b/>
      <sz val="14"/>
      <name val="Arial Cyr"/>
      <charset val="204"/>
    </font>
    <font>
      <i/>
      <sz val="14"/>
      <name val="Times New Roman"/>
      <family val="1"/>
      <charset val="204"/>
    </font>
    <font>
      <sz val="14"/>
      <name val="Arial Cyr"/>
      <charset val="204"/>
    </font>
    <font>
      <sz val="10"/>
      <name val="Arial"/>
      <family val="2"/>
      <charset val="204"/>
    </font>
    <font>
      <b/>
      <sz val="11"/>
      <color theme="1"/>
      <name val="Calibri"/>
      <family val="2"/>
      <scheme val="minor"/>
    </font>
    <font>
      <b/>
      <sz val="12"/>
      <color theme="1"/>
      <name val="Times New Roman"/>
      <family val="1"/>
      <charset val="204"/>
    </font>
    <font>
      <sz val="10"/>
      <name val="Arial"/>
      <family val="2"/>
      <charset val="204"/>
    </font>
    <font>
      <sz val="12"/>
      <color rgb="FF000000"/>
      <name val="Times New Roman"/>
      <family val="1"/>
      <charset val="204"/>
    </font>
    <font>
      <sz val="16"/>
      <name val="Times New Roman"/>
      <family val="1"/>
      <charset val="204"/>
    </font>
    <font>
      <sz val="8"/>
      <name val="Times New Roman"/>
      <family val="1"/>
      <charset val="204"/>
    </font>
    <font>
      <sz val="11"/>
      <color rgb="FF000000"/>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s>
  <cellStyleXfs count="12">
    <xf numFmtId="0" fontId="0" fillId="0" borderId="0"/>
    <xf numFmtId="0" fontId="9" fillId="0" borderId="0"/>
    <xf numFmtId="0" fontId="1" fillId="0" borderId="0"/>
    <xf numFmtId="0" fontId="24" fillId="0" borderId="0"/>
    <xf numFmtId="0" fontId="1" fillId="0" borderId="0"/>
    <xf numFmtId="0" fontId="7" fillId="0" borderId="0"/>
    <xf numFmtId="0" fontId="13" fillId="0" borderId="0"/>
    <xf numFmtId="164" fontId="1" fillId="0" borderId="0" applyFont="0" applyFill="0" applyBorder="0" applyAlignment="0" applyProtection="0"/>
    <xf numFmtId="0" fontId="27" fillId="0" borderId="0"/>
    <xf numFmtId="0" fontId="1" fillId="0" borderId="0"/>
    <xf numFmtId="0" fontId="31" fillId="0" borderId="0"/>
    <xf numFmtId="0" fontId="13" fillId="0" borderId="0"/>
  </cellStyleXfs>
  <cellXfs count="281">
    <xf numFmtId="0" fontId="0" fillId="0" borderId="0" xfId="0"/>
    <xf numFmtId="0" fontId="3" fillId="0" borderId="0" xfId="0" applyFont="1" applyFill="1" applyAlignment="1">
      <alignment horizontal="right"/>
    </xf>
    <xf numFmtId="0" fontId="4" fillId="0" borderId="0" xfId="0" applyNumberFormat="1" applyFont="1" applyFill="1"/>
    <xf numFmtId="49" fontId="4" fillId="0" borderId="0" xfId="0" applyNumberFormat="1" applyFont="1" applyFill="1" applyAlignment="1">
      <alignment horizontal="center"/>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6" fillId="0" borderId="0" xfId="0" applyFont="1" applyFill="1"/>
    <xf numFmtId="49" fontId="3" fillId="0" borderId="1" xfId="0" applyNumberFormat="1" applyFont="1" applyFill="1" applyBorder="1" applyAlignment="1">
      <alignment horizontal="center" vertical="top" wrapText="1"/>
    </xf>
    <xf numFmtId="0" fontId="1" fillId="0" borderId="0" xfId="0" applyFont="1" applyFill="1"/>
    <xf numFmtId="2" fontId="3" fillId="0" borderId="1" xfId="0" applyNumberFormat="1" applyFont="1" applyFill="1" applyBorder="1" applyAlignment="1">
      <alignment vertical="top" wrapText="1"/>
    </xf>
    <xf numFmtId="0" fontId="3" fillId="0" borderId="2" xfId="0" applyNumberFormat="1" applyFont="1" applyFill="1" applyBorder="1" applyAlignment="1">
      <alignment horizontal="center" vertical="center" wrapText="1"/>
    </xf>
    <xf numFmtId="0" fontId="3" fillId="0" borderId="1" xfId="2" applyNumberFormat="1" applyFont="1" applyBorder="1" applyAlignment="1">
      <alignment vertical="top" wrapText="1"/>
    </xf>
    <xf numFmtId="2" fontId="3" fillId="0" borderId="1" xfId="2" applyNumberFormat="1" applyFont="1" applyFill="1" applyBorder="1" applyAlignment="1">
      <alignment vertical="top" wrapText="1"/>
    </xf>
    <xf numFmtId="49" fontId="3" fillId="0" borderId="1" xfId="2" applyNumberFormat="1" applyFont="1" applyFill="1" applyBorder="1" applyAlignment="1">
      <alignment horizontal="center" vertical="center" wrapText="1"/>
    </xf>
    <xf numFmtId="49" fontId="3" fillId="0" borderId="0" xfId="0" applyNumberFormat="1" applyFont="1" applyFill="1" applyBorder="1" applyAlignment="1">
      <alignment horizontal="center" vertical="top" wrapText="1"/>
    </xf>
    <xf numFmtId="2" fontId="3" fillId="0" borderId="0" xfId="0" applyNumberFormat="1" applyFont="1" applyFill="1" applyBorder="1" applyAlignment="1">
      <alignment vertical="top" wrapText="1"/>
    </xf>
    <xf numFmtId="49" fontId="3" fillId="0" borderId="0" xfId="0" applyNumberFormat="1" applyFont="1" applyFill="1" applyBorder="1" applyAlignment="1">
      <alignment horizontal="center" vertical="center" wrapText="1"/>
    </xf>
    <xf numFmtId="0" fontId="0" fillId="0" borderId="0" xfId="0" applyFont="1" applyFill="1"/>
    <xf numFmtId="0" fontId="3" fillId="0" borderId="0" xfId="2" applyNumberFormat="1" applyFont="1" applyAlignment="1">
      <alignment vertical="top" wrapText="1"/>
    </xf>
    <xf numFmtId="0" fontId="2" fillId="0" borderId="0" xfId="2" applyFont="1" applyFill="1" applyAlignment="1">
      <alignment horizontal="center" vertical="center" wrapText="1"/>
    </xf>
    <xf numFmtId="0" fontId="2" fillId="0" borderId="0" xfId="2" applyFont="1" applyFill="1" applyAlignment="1">
      <alignment horizontal="center" vertical="top" wrapText="1"/>
    </xf>
    <xf numFmtId="0" fontId="2" fillId="0" borderId="0" xfId="2" applyNumberFormat="1" applyFont="1" applyFill="1" applyAlignment="1">
      <alignment horizontal="center" vertical="top" wrapText="1"/>
    </xf>
    <xf numFmtId="0" fontId="3" fillId="0" borderId="0" xfId="2" applyFont="1" applyFill="1" applyAlignment="1">
      <alignment vertical="top"/>
    </xf>
    <xf numFmtId="0" fontId="3" fillId="0" borderId="0" xfId="2" applyNumberFormat="1" applyFont="1" applyFill="1" applyAlignment="1">
      <alignment vertical="top" wrapText="1"/>
    </xf>
    <xf numFmtId="0" fontId="3" fillId="0" borderId="0" xfId="2" applyFont="1" applyFill="1"/>
    <xf numFmtId="0" fontId="3" fillId="0" borderId="1" xfId="2" applyNumberFormat="1" applyFont="1" applyBorder="1" applyAlignment="1">
      <alignment horizontal="center" vertical="center" wrapText="1"/>
    </xf>
    <xf numFmtId="49" fontId="3" fillId="0" borderId="1" xfId="2" applyNumberFormat="1" applyFont="1" applyBorder="1" applyAlignment="1">
      <alignment horizontal="center" vertical="center" wrapText="1"/>
    </xf>
    <xf numFmtId="49" fontId="3" fillId="0" borderId="1" xfId="2" applyNumberFormat="1" applyFont="1" applyBorder="1" applyAlignment="1">
      <alignment horizontal="center" vertical="top"/>
    </xf>
    <xf numFmtId="0" fontId="3" fillId="0" borderId="1" xfId="2" applyNumberFormat="1" applyFont="1" applyBorder="1" applyAlignment="1">
      <alignment horizontal="center" vertical="top" wrapText="1"/>
    </xf>
    <xf numFmtId="49" fontId="3" fillId="0" borderId="1" xfId="2" applyNumberFormat="1" applyFont="1" applyBorder="1" applyAlignment="1">
      <alignment horizontal="center"/>
    </xf>
    <xf numFmtId="49" fontId="3" fillId="0" borderId="1" xfId="2" applyNumberFormat="1" applyFont="1" applyBorder="1" applyAlignment="1">
      <alignment horizontal="center" wrapText="1"/>
    </xf>
    <xf numFmtId="165" fontId="3" fillId="0" borderId="1" xfId="2" applyNumberFormat="1" applyFont="1" applyBorder="1" applyAlignment="1">
      <alignment wrapText="1"/>
    </xf>
    <xf numFmtId="49" fontId="3" fillId="0" borderId="1" xfId="2" applyNumberFormat="1" applyFont="1" applyBorder="1" applyAlignment="1">
      <alignment horizontal="center" vertical="top" wrapText="1"/>
    </xf>
    <xf numFmtId="0" fontId="2" fillId="2" borderId="1" xfId="6" applyFont="1" applyFill="1" applyBorder="1" applyAlignment="1">
      <alignment vertical="top" wrapText="1"/>
    </xf>
    <xf numFmtId="49" fontId="2" fillId="2" borderId="1" xfId="6" applyNumberFormat="1" applyFont="1" applyFill="1" applyBorder="1" applyAlignment="1">
      <alignment horizontal="center" vertical="center" wrapText="1"/>
    </xf>
    <xf numFmtId="49" fontId="3" fillId="2" borderId="1" xfId="6" applyNumberFormat="1" applyFont="1" applyFill="1" applyBorder="1" applyAlignment="1">
      <alignment horizontal="center" vertical="center" wrapText="1"/>
    </xf>
    <xf numFmtId="165" fontId="3" fillId="0" borderId="1" xfId="0" applyNumberFormat="1" applyFont="1" applyFill="1" applyBorder="1" applyAlignment="1">
      <alignment horizontal="right" wrapText="1"/>
    </xf>
    <xf numFmtId="165" fontId="3" fillId="0" borderId="1" xfId="0" applyNumberFormat="1" applyFont="1" applyFill="1" applyBorder="1" applyAlignment="1">
      <alignment horizontal="right"/>
    </xf>
    <xf numFmtId="2" fontId="2" fillId="0" borderId="1" xfId="0" applyNumberFormat="1" applyFont="1" applyFill="1" applyBorder="1" applyAlignment="1">
      <alignment vertical="top" wrapText="1"/>
    </xf>
    <xf numFmtId="49" fontId="2" fillId="0" borderId="1" xfId="2" applyNumberFormat="1" applyFont="1" applyBorder="1" applyAlignment="1">
      <alignment horizontal="center" vertical="top"/>
    </xf>
    <xf numFmtId="0" fontId="15" fillId="0" borderId="1" xfId="2" applyNumberFormat="1" applyFont="1" applyBorder="1" applyAlignment="1">
      <alignment vertical="top" wrapText="1"/>
    </xf>
    <xf numFmtId="49" fontId="2" fillId="0" borderId="1" xfId="2" applyNumberFormat="1" applyFont="1" applyBorder="1" applyAlignment="1">
      <alignment horizontal="center" wrapText="1"/>
    </xf>
    <xf numFmtId="165" fontId="2" fillId="0" borderId="1" xfId="2" applyNumberFormat="1" applyFont="1" applyBorder="1" applyAlignment="1">
      <alignment wrapText="1"/>
    </xf>
    <xf numFmtId="0" fontId="11" fillId="0" borderId="0" xfId="2" applyFont="1"/>
    <xf numFmtId="49" fontId="2" fillId="0" borderId="1" xfId="2" applyNumberFormat="1" applyFont="1" applyBorder="1" applyAlignment="1">
      <alignment horizontal="center" vertical="top" wrapText="1"/>
    </xf>
    <xf numFmtId="49" fontId="15" fillId="0" borderId="1" xfId="2" applyNumberFormat="1" applyFont="1" applyBorder="1" applyAlignment="1">
      <alignment horizontal="center" vertical="top" wrapText="1"/>
    </xf>
    <xf numFmtId="49" fontId="15" fillId="0" borderId="1" xfId="2" applyNumberFormat="1" applyFont="1" applyBorder="1" applyAlignment="1">
      <alignment horizontal="center" wrapText="1"/>
    </xf>
    <xf numFmtId="165" fontId="15" fillId="0" borderId="1" xfId="2" applyNumberFormat="1" applyFont="1" applyBorder="1" applyAlignment="1">
      <alignment wrapText="1"/>
    </xf>
    <xf numFmtId="0" fontId="16" fillId="0" borderId="0" xfId="2" applyFont="1"/>
    <xf numFmtId="49" fontId="3" fillId="0" borderId="1" xfId="0" applyNumberFormat="1" applyFont="1" applyFill="1" applyBorder="1" applyAlignment="1">
      <alignment horizontal="center" wrapText="1"/>
    </xf>
    <xf numFmtId="49" fontId="2" fillId="0" borderId="1" xfId="0" applyNumberFormat="1" applyFont="1" applyFill="1" applyBorder="1" applyAlignment="1">
      <alignment horizontal="center" wrapText="1"/>
    </xf>
    <xf numFmtId="49" fontId="2" fillId="0" borderId="1" xfId="2" applyNumberFormat="1" applyFont="1" applyFill="1" applyBorder="1" applyAlignment="1">
      <alignment horizontal="center" wrapText="1"/>
    </xf>
    <xf numFmtId="49" fontId="3" fillId="0" borderId="1" xfId="2" applyNumberFormat="1" applyFont="1" applyFill="1" applyBorder="1" applyAlignment="1">
      <alignment horizontal="center" wrapText="1"/>
    </xf>
    <xf numFmtId="2" fontId="2" fillId="0" borderId="1" xfId="2" applyNumberFormat="1" applyFont="1" applyFill="1" applyBorder="1" applyAlignment="1">
      <alignment vertical="top" wrapText="1"/>
    </xf>
    <xf numFmtId="0" fontId="0" fillId="0" borderId="0" xfId="0" applyAlignment="1"/>
    <xf numFmtId="0" fontId="4" fillId="0" borderId="1" xfId="0" applyFont="1" applyBorder="1"/>
    <xf numFmtId="0" fontId="4" fillId="0" borderId="1" xfId="0" applyFont="1" applyBorder="1" applyAlignment="1">
      <alignment horizontal="center"/>
    </xf>
    <xf numFmtId="3" fontId="4" fillId="0" borderId="1" xfId="0" applyNumberFormat="1" applyFont="1" applyBorder="1" applyAlignment="1">
      <alignment horizontal="center"/>
    </xf>
    <xf numFmtId="0" fontId="17" fillId="0" borderId="1" xfId="0" applyFont="1" applyBorder="1" applyAlignment="1">
      <alignment horizontal="center" vertical="top"/>
    </xf>
    <xf numFmtId="49" fontId="17" fillId="0" borderId="1" xfId="0" applyNumberFormat="1" applyFont="1" applyBorder="1" applyAlignment="1">
      <alignment horizontal="center" vertical="top"/>
    </xf>
    <xf numFmtId="49" fontId="17" fillId="0" borderId="3" xfId="0" applyNumberFormat="1" applyFont="1" applyBorder="1" applyAlignment="1">
      <alignment horizontal="center" vertical="top"/>
    </xf>
    <xf numFmtId="0" fontId="17" fillId="0" borderId="1" xfId="0" applyNumberFormat="1" applyFont="1" applyFill="1" applyBorder="1" applyAlignment="1">
      <alignment vertical="top" wrapText="1"/>
    </xf>
    <xf numFmtId="165" fontId="17" fillId="0" borderId="1" xfId="0" applyNumberFormat="1" applyFont="1" applyFill="1" applyBorder="1" applyAlignment="1">
      <alignment horizontal="right" vertical="top"/>
    </xf>
    <xf numFmtId="0" fontId="11" fillId="0" borderId="0" xfId="0" applyFont="1"/>
    <xf numFmtId="49" fontId="17" fillId="2" borderId="1" xfId="0" applyNumberFormat="1" applyFont="1" applyFill="1" applyBorder="1" applyAlignment="1">
      <alignment horizontal="center" vertical="top"/>
    </xf>
    <xf numFmtId="49" fontId="17" fillId="2" borderId="3" xfId="0" applyNumberFormat="1" applyFont="1" applyFill="1" applyBorder="1" applyAlignment="1">
      <alignment horizontal="center" vertical="top"/>
    </xf>
    <xf numFmtId="165" fontId="17" fillId="2" borderId="1" xfId="0" applyNumberFormat="1" applyFont="1" applyFill="1" applyBorder="1" applyAlignment="1">
      <alignment horizontal="right"/>
    </xf>
    <xf numFmtId="165" fontId="17" fillId="0" borderId="1" xfId="0" applyNumberFormat="1" applyFont="1" applyFill="1" applyBorder="1" applyAlignment="1">
      <alignment horizontal="right"/>
    </xf>
    <xf numFmtId="0" fontId="17" fillId="0" borderId="1" xfId="0" applyNumberFormat="1" applyFont="1" applyFill="1" applyBorder="1" applyAlignment="1" applyProtection="1">
      <alignment vertical="top" wrapText="1"/>
      <protection locked="0"/>
    </xf>
    <xf numFmtId="165" fontId="17" fillId="2" borderId="1" xfId="0" applyNumberFormat="1" applyFont="1" applyFill="1" applyBorder="1" applyAlignment="1">
      <alignment horizontal="right" vertical="top"/>
    </xf>
    <xf numFmtId="0" fontId="17" fillId="0" borderId="0" xfId="0" applyFont="1"/>
    <xf numFmtId="49" fontId="4" fillId="0" borderId="0" xfId="0" applyNumberFormat="1" applyFont="1" applyFill="1" applyAlignment="1">
      <alignment horizontal="center" vertical="top"/>
    </xf>
    <xf numFmtId="49" fontId="4" fillId="0" borderId="0" xfId="0" applyNumberFormat="1" applyFont="1" applyFill="1" applyAlignment="1">
      <alignment horizontal="center" vertical="center"/>
    </xf>
    <xf numFmtId="0" fontId="4" fillId="0" borderId="0" xfId="1" applyFont="1" applyFill="1" applyAlignment="1">
      <alignment horizontal="center" vertical="center"/>
    </xf>
    <xf numFmtId="0" fontId="6" fillId="0" borderId="0" xfId="0" applyFont="1"/>
    <xf numFmtId="0" fontId="17" fillId="0" borderId="0" xfId="0" applyFont="1" applyAlignment="1"/>
    <xf numFmtId="0" fontId="20" fillId="0" borderId="0" xfId="0" applyFont="1"/>
    <xf numFmtId="0" fontId="11" fillId="0" borderId="0" xfId="0" applyFont="1" applyAlignment="1">
      <alignment wrapText="1"/>
    </xf>
    <xf numFmtId="0" fontId="20" fillId="0" borderId="0" xfId="0" applyFont="1" applyAlignment="1"/>
    <xf numFmtId="0" fontId="20" fillId="0" borderId="0" xfId="0" applyFont="1" applyAlignment="1">
      <alignment horizontal="right"/>
    </xf>
    <xf numFmtId="0" fontId="21" fillId="0" borderId="0" xfId="0" applyFont="1" applyAlignment="1">
      <alignment wrapText="1"/>
    </xf>
    <xf numFmtId="0" fontId="20" fillId="0" borderId="0" xfId="0" applyFont="1" applyAlignment="1">
      <alignment horizontal="right" wrapText="1"/>
    </xf>
    <xf numFmtId="165" fontId="2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Border="1" applyAlignment="1">
      <alignment horizontal="center" wrapText="1"/>
    </xf>
    <xf numFmtId="165" fontId="22" fillId="0" borderId="1" xfId="0" applyNumberFormat="1" applyFont="1" applyFill="1" applyBorder="1" applyAlignment="1">
      <alignment horizontal="center" vertical="center" wrapText="1"/>
    </xf>
    <xf numFmtId="0" fontId="20" fillId="0" borderId="3" xfId="0" applyFont="1" applyBorder="1" applyAlignment="1">
      <alignment horizontal="center" wrapText="1"/>
    </xf>
    <xf numFmtId="0" fontId="20" fillId="0" borderId="1" xfId="0" applyFont="1" applyBorder="1" applyAlignment="1">
      <alignment horizontal="center"/>
    </xf>
    <xf numFmtId="165" fontId="20" fillId="0" borderId="3" xfId="0" applyNumberFormat="1" applyFont="1" applyBorder="1" applyAlignment="1" applyProtection="1">
      <alignment horizontal="center"/>
      <protection locked="0"/>
    </xf>
    <xf numFmtId="0" fontId="23" fillId="0" borderId="0" xfId="0" applyFont="1"/>
    <xf numFmtId="165" fontId="14" fillId="0" borderId="3" xfId="0" applyNumberFormat="1" applyFont="1" applyBorder="1" applyAlignment="1" applyProtection="1">
      <alignment horizontal="center"/>
      <protection locked="0"/>
    </xf>
    <xf numFmtId="165" fontId="14" fillId="0" borderId="1" xfId="0" applyNumberFormat="1" applyFont="1" applyBorder="1" applyAlignment="1" applyProtection="1">
      <alignment horizontal="center"/>
      <protection locked="0"/>
    </xf>
    <xf numFmtId="49" fontId="0" fillId="0" borderId="0" xfId="0" applyNumberFormat="1"/>
    <xf numFmtId="0" fontId="12" fillId="0" borderId="1" xfId="0" applyFont="1" applyFill="1" applyBorder="1" applyAlignment="1">
      <alignment horizontal="center"/>
    </xf>
    <xf numFmtId="49" fontId="12" fillId="0" borderId="1" xfId="0" applyNumberFormat="1" applyFont="1" applyFill="1" applyBorder="1" applyAlignment="1">
      <alignment horizontal="center"/>
    </xf>
    <xf numFmtId="165" fontId="12" fillId="0" borderId="1" xfId="0" applyNumberFormat="1" applyFont="1" applyFill="1" applyBorder="1" applyAlignment="1"/>
    <xf numFmtId="0" fontId="0" fillId="0" borderId="0" xfId="0" applyFill="1"/>
    <xf numFmtId="0" fontId="3" fillId="0" borderId="1" xfId="2" applyNumberFormat="1" applyFont="1" applyFill="1" applyBorder="1" applyAlignment="1">
      <alignment vertical="top" wrapText="1"/>
    </xf>
    <xf numFmtId="49" fontId="3" fillId="0" borderId="0" xfId="0" applyNumberFormat="1" applyFont="1" applyFill="1"/>
    <xf numFmtId="49" fontId="8" fillId="0" borderId="0" xfId="0" applyNumberFormat="1" applyFont="1" applyFill="1"/>
    <xf numFmtId="0" fontId="3" fillId="0" borderId="1" xfId="0" applyFont="1" applyFill="1" applyBorder="1" applyAlignment="1">
      <alignment horizontal="center" wrapText="1"/>
    </xf>
    <xf numFmtId="49" fontId="3" fillId="0" borderId="1" xfId="4" applyNumberFormat="1" applyFont="1" applyFill="1" applyBorder="1" applyAlignment="1">
      <alignment horizontal="left" vertical="center" wrapText="1"/>
    </xf>
    <xf numFmtId="49" fontId="3" fillId="0" borderId="1" xfId="4" applyNumberFormat="1" applyFont="1" applyFill="1" applyBorder="1" applyAlignment="1">
      <alignment horizontal="left" vertical="top" wrapText="1"/>
    </xf>
    <xf numFmtId="49" fontId="3" fillId="0" borderId="1" xfId="4" applyNumberFormat="1" applyFont="1" applyFill="1" applyBorder="1" applyAlignment="1">
      <alignment horizontal="center" wrapText="1"/>
    </xf>
    <xf numFmtId="165" fontId="3" fillId="0" borderId="1" xfId="2" applyNumberFormat="1" applyFont="1" applyFill="1" applyBorder="1" applyAlignment="1">
      <alignment horizontal="right" wrapText="1"/>
    </xf>
    <xf numFmtId="49" fontId="3" fillId="0" borderId="1" xfId="0" applyNumberFormat="1" applyFont="1" applyFill="1" applyBorder="1" applyAlignment="1">
      <alignment horizontal="left" vertical="top" wrapText="1"/>
    </xf>
    <xf numFmtId="0" fontId="3" fillId="0" borderId="0" xfId="0" applyFont="1" applyFill="1" applyBorder="1" applyAlignment="1">
      <alignment horizontal="center" vertical="top" wrapText="1"/>
    </xf>
    <xf numFmtId="49" fontId="18" fillId="0" borderId="0" xfId="0" applyNumberFormat="1" applyFont="1" applyFill="1" applyAlignment="1">
      <alignment horizontal="center" vertical="center"/>
    </xf>
    <xf numFmtId="0" fontId="10" fillId="0" borderId="0" xfId="0" quotePrefix="1" applyFont="1" applyFill="1" applyAlignment="1">
      <alignment horizontal="center" vertical="center" wrapText="1"/>
    </xf>
    <xf numFmtId="0" fontId="12" fillId="0" borderId="1" xfId="0" applyFont="1" applyFill="1" applyBorder="1" applyAlignment="1">
      <alignment horizontal="center" vertical="center"/>
    </xf>
    <xf numFmtId="0" fontId="0" fillId="0" borderId="1" xfId="0" applyFill="1" applyBorder="1"/>
    <xf numFmtId="0" fontId="19" fillId="0" borderId="1" xfId="0" applyFont="1" applyFill="1" applyBorder="1" applyAlignment="1">
      <alignment horizontal="center"/>
    </xf>
    <xf numFmtId="165" fontId="19" fillId="0" borderId="1" xfId="0" applyNumberFormat="1" applyFont="1" applyFill="1" applyBorder="1" applyAlignment="1"/>
    <xf numFmtId="0" fontId="25" fillId="0" borderId="0" xfId="0" applyFont="1" applyFill="1"/>
    <xf numFmtId="49" fontId="19" fillId="0" borderId="1" xfId="0" applyNumberFormat="1" applyFont="1" applyFill="1" applyBorder="1" applyAlignment="1">
      <alignment horizontal="center"/>
    </xf>
    <xf numFmtId="165" fontId="12" fillId="0" borderId="1" xfId="0" applyNumberFormat="1" applyFont="1" applyFill="1" applyBorder="1" applyAlignment="1">
      <alignment horizontal="right"/>
    </xf>
    <xf numFmtId="165" fontId="26" fillId="0" borderId="1" xfId="0" applyNumberFormat="1" applyFont="1" applyFill="1" applyBorder="1" applyAlignment="1"/>
    <xf numFmtId="0" fontId="0" fillId="0" borderId="0" xfId="0" applyFill="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xf>
    <xf numFmtId="0" fontId="4" fillId="0" borderId="1" xfId="0" applyNumberFormat="1" applyFont="1" applyFill="1" applyBorder="1" applyAlignment="1">
      <alignment horizontal="center" vertical="center" textRotation="90" wrapText="1"/>
    </xf>
    <xf numFmtId="0" fontId="2" fillId="0" borderId="1" xfId="0" applyFont="1" applyFill="1" applyBorder="1" applyAlignment="1">
      <alignment vertical="top" wrapText="1"/>
    </xf>
    <xf numFmtId="165" fontId="3" fillId="0" borderId="0" xfId="0" applyNumberFormat="1" applyFont="1" applyFill="1" applyBorder="1" applyAlignment="1">
      <alignment horizontal="right" vertical="top" wrapText="1"/>
    </xf>
    <xf numFmtId="165" fontId="0" fillId="0" borderId="0" xfId="0" applyNumberFormat="1" applyFont="1" applyFill="1" applyAlignment="1">
      <alignment horizontal="right"/>
    </xf>
    <xf numFmtId="0" fontId="0" fillId="0" borderId="0" xfId="0" applyFont="1"/>
    <xf numFmtId="165" fontId="19" fillId="0" borderId="1" xfId="0" applyNumberFormat="1" applyFont="1" applyFill="1" applyBorder="1" applyAlignment="1">
      <alignment horizontal="right"/>
    </xf>
    <xf numFmtId="0" fontId="4" fillId="0" borderId="0" xfId="0" applyNumberFormat="1" applyFont="1" applyFill="1" applyAlignment="1">
      <alignment vertical="top"/>
    </xf>
    <xf numFmtId="0" fontId="3" fillId="0" borderId="1" xfId="0" applyNumberFormat="1" applyFont="1" applyFill="1" applyBorder="1" applyAlignment="1">
      <alignment horizontal="center" vertical="top" wrapText="1"/>
    </xf>
    <xf numFmtId="0" fontId="12" fillId="0" borderId="1" xfId="0" applyFont="1" applyFill="1" applyBorder="1" applyAlignment="1">
      <alignment horizontal="center" vertical="top"/>
    </xf>
    <xf numFmtId="49" fontId="3" fillId="0" borderId="1" xfId="8" applyNumberFormat="1" applyFont="1" applyFill="1" applyBorder="1" applyAlignment="1" applyProtection="1">
      <alignment horizontal="left" vertical="top" wrapText="1"/>
    </xf>
    <xf numFmtId="49" fontId="2" fillId="0" borderId="1" xfId="4" applyNumberFormat="1" applyFont="1" applyFill="1" applyBorder="1" applyAlignment="1">
      <alignment horizontal="left" vertical="top" wrapText="1"/>
    </xf>
    <xf numFmtId="0" fontId="19" fillId="0" borderId="1" xfId="0" applyFont="1" applyFill="1" applyBorder="1" applyAlignment="1">
      <alignment horizontal="left" vertical="top"/>
    </xf>
    <xf numFmtId="0" fontId="0" fillId="0" borderId="0" xfId="0" applyFill="1" applyAlignment="1">
      <alignment vertical="top"/>
    </xf>
    <xf numFmtId="0" fontId="3" fillId="0" borderId="0" xfId="0" applyFont="1" applyFill="1" applyAlignment="1">
      <alignment wrapText="1"/>
    </xf>
    <xf numFmtId="2" fontId="3" fillId="0" borderId="0" xfId="0" applyNumberFormat="1" applyFont="1" applyFill="1" applyAlignment="1">
      <alignment wrapText="1"/>
    </xf>
    <xf numFmtId="2" fontId="2" fillId="0" borderId="0" xfId="0" applyNumberFormat="1" applyFont="1" applyFill="1" applyAlignment="1">
      <alignment vertical="top" wrapText="1"/>
    </xf>
    <xf numFmtId="0" fontId="3" fillId="0" borderId="0" xfId="0" applyFont="1" applyFill="1" applyAlignment="1">
      <alignment vertical="top" wrapText="1"/>
    </xf>
    <xf numFmtId="49" fontId="17" fillId="0" borderId="1" xfId="0" applyNumberFormat="1" applyFont="1" applyFill="1" applyBorder="1" applyAlignment="1">
      <alignment horizontal="center" vertical="top"/>
    </xf>
    <xf numFmtId="49" fontId="17" fillId="0" borderId="3" xfId="0" applyNumberFormat="1" applyFont="1" applyFill="1" applyBorder="1" applyAlignment="1">
      <alignment horizontal="center" vertical="top"/>
    </xf>
    <xf numFmtId="49" fontId="3" fillId="0" borderId="1" xfId="0" applyNumberFormat="1" applyFont="1" applyFill="1" applyBorder="1" applyAlignment="1">
      <alignment horizontal="center"/>
    </xf>
    <xf numFmtId="49" fontId="3" fillId="0" borderId="1" xfId="2" applyNumberFormat="1" applyFont="1" applyFill="1" applyBorder="1" applyAlignment="1">
      <alignment horizontal="center" vertical="top" wrapText="1"/>
    </xf>
    <xf numFmtId="0" fontId="28" fillId="0" borderId="5" xfId="0" quotePrefix="1" applyNumberFormat="1" applyFont="1" applyFill="1" applyBorder="1" applyAlignment="1">
      <alignment horizontal="left" vertical="top" wrapText="1"/>
    </xf>
    <xf numFmtId="0" fontId="2" fillId="0" borderId="0" xfId="0" applyFont="1" applyFill="1" applyAlignment="1">
      <alignment wrapText="1"/>
    </xf>
    <xf numFmtId="0" fontId="3" fillId="0" borderId="1" xfId="0" applyFont="1" applyFill="1" applyBorder="1" applyAlignment="1">
      <alignment wrapText="1"/>
    </xf>
    <xf numFmtId="0" fontId="6" fillId="0" borderId="0" xfId="0" applyFont="1" applyAlignment="1"/>
    <xf numFmtId="0" fontId="3" fillId="0" borderId="0" xfId="0" applyFont="1" applyAlignment="1">
      <alignment horizontal="center" vertic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wrapText="1"/>
    </xf>
    <xf numFmtId="165" fontId="3" fillId="0" borderId="9" xfId="0" applyNumberFormat="1" applyFont="1" applyBorder="1" applyAlignment="1">
      <alignment horizontal="right" vertical="center" wrapText="1"/>
    </xf>
    <xf numFmtId="0" fontId="2" fillId="0" borderId="10" xfId="0" applyFont="1" applyBorder="1" applyAlignment="1">
      <alignment wrapText="1"/>
    </xf>
    <xf numFmtId="165" fontId="3" fillId="0" borderId="10" xfId="0" applyNumberFormat="1" applyFont="1" applyBorder="1" applyAlignment="1">
      <alignment horizontal="right" vertical="center" wrapText="1"/>
    </xf>
    <xf numFmtId="0" fontId="2" fillId="0" borderId="7" xfId="0" applyFont="1" applyBorder="1" applyAlignment="1">
      <alignment wrapText="1"/>
    </xf>
    <xf numFmtId="165" fontId="3" fillId="0" borderId="7" xfId="0" applyNumberFormat="1" applyFont="1" applyBorder="1" applyAlignment="1">
      <alignment horizontal="right" vertical="center" wrapText="1"/>
    </xf>
    <xf numFmtId="0" fontId="3" fillId="0" borderId="11" xfId="0" applyFont="1" applyBorder="1" applyAlignment="1">
      <alignment wrapText="1"/>
    </xf>
    <xf numFmtId="165" fontId="3" fillId="0" borderId="11" xfId="0" applyNumberFormat="1" applyFont="1" applyBorder="1" applyAlignment="1">
      <alignment horizontal="right" vertical="center" wrapText="1"/>
    </xf>
    <xf numFmtId="0" fontId="3" fillId="0" borderId="9" xfId="0" applyFont="1" applyBorder="1" applyAlignment="1">
      <alignment horizontal="justify" wrapText="1"/>
    </xf>
    <xf numFmtId="0" fontId="4" fillId="0" borderId="0" xfId="0" applyFont="1" applyAlignment="1"/>
    <xf numFmtId="0" fontId="17" fillId="0" borderId="0" xfId="0" applyFont="1" applyAlignment="1">
      <alignment wrapText="1"/>
    </xf>
    <xf numFmtId="0" fontId="0" fillId="0" borderId="0" xfId="0" applyAlignment="1">
      <alignment vertical="top"/>
    </xf>
    <xf numFmtId="0" fontId="3" fillId="0" borderId="12" xfId="0" applyFont="1" applyBorder="1" applyAlignment="1">
      <alignment horizontal="center" vertical="center" wrapText="1"/>
    </xf>
    <xf numFmtId="0" fontId="3" fillId="0" borderId="11" xfId="0" applyFont="1" applyBorder="1" applyAlignment="1">
      <alignment horizontal="center" vertical="top" wrapText="1"/>
    </xf>
    <xf numFmtId="0" fontId="3" fillId="0" borderId="11" xfId="0" applyFont="1" applyBorder="1" applyAlignment="1">
      <alignment horizontal="center" vertical="center" wrapText="1"/>
    </xf>
    <xf numFmtId="0" fontId="3" fillId="0" borderId="9" xfId="0" applyFont="1" applyBorder="1" applyAlignment="1">
      <alignment horizontal="center" vertical="top" wrapText="1"/>
    </xf>
    <xf numFmtId="0" fontId="3" fillId="0" borderId="9" xfId="0" applyFont="1" applyBorder="1" applyAlignment="1">
      <alignment vertical="top" wrapText="1"/>
    </xf>
    <xf numFmtId="166" fontId="0" fillId="0" borderId="0" xfId="0" applyNumberFormat="1" applyFill="1" applyAlignment="1">
      <alignment horizontal="center" vertical="center"/>
    </xf>
    <xf numFmtId="0" fontId="17" fillId="0" borderId="1" xfId="0" applyFont="1" applyFill="1" applyBorder="1" applyAlignment="1">
      <alignment horizontal="center" vertical="top"/>
    </xf>
    <xf numFmtId="0" fontId="17" fillId="0" borderId="1" xfId="0" applyFont="1" applyFill="1" applyBorder="1" applyAlignment="1">
      <alignment vertical="top" wrapText="1"/>
    </xf>
    <xf numFmtId="49" fontId="3" fillId="2" borderId="1" xfId="4" applyNumberFormat="1" applyFont="1" applyFill="1" applyBorder="1" applyAlignment="1">
      <alignment horizontal="left" vertical="top" wrapText="1"/>
    </xf>
    <xf numFmtId="0" fontId="3" fillId="0" borderId="1" xfId="0" applyFont="1" applyFill="1" applyBorder="1" applyAlignment="1">
      <alignment vertical="top" wrapText="1"/>
    </xf>
    <xf numFmtId="165" fontId="20" fillId="0" borderId="1" xfId="0" applyNumberFormat="1" applyFont="1" applyBorder="1" applyAlignment="1" applyProtection="1">
      <alignment horizontal="center"/>
      <protection locked="0"/>
    </xf>
    <xf numFmtId="49" fontId="3" fillId="0" borderId="1" xfId="4" applyNumberFormat="1" applyFont="1" applyFill="1" applyBorder="1" applyAlignment="1">
      <alignment vertical="top" wrapText="1"/>
    </xf>
    <xf numFmtId="49" fontId="3" fillId="0" borderId="1" xfId="9" applyNumberFormat="1" applyFont="1" applyFill="1" applyBorder="1" applyAlignment="1">
      <alignment horizontal="center" vertical="center" wrapText="1"/>
    </xf>
    <xf numFmtId="165" fontId="3" fillId="0" borderId="1" xfId="9" applyNumberFormat="1" applyFont="1" applyFill="1" applyBorder="1" applyAlignment="1">
      <alignment horizontal="right" wrapText="1"/>
    </xf>
    <xf numFmtId="0" fontId="3" fillId="0" borderId="1" xfId="0" applyNumberFormat="1" applyFont="1" applyFill="1" applyBorder="1" applyAlignment="1">
      <alignment vertical="top" wrapText="1"/>
    </xf>
    <xf numFmtId="49" fontId="3" fillId="3" borderId="1" xfId="0" applyNumberFormat="1" applyFont="1" applyFill="1" applyBorder="1" applyAlignment="1">
      <alignment horizontal="center"/>
    </xf>
    <xf numFmtId="0" fontId="23" fillId="0" borderId="0" xfId="2" applyFont="1"/>
    <xf numFmtId="0" fontId="20" fillId="0" borderId="0" xfId="0" applyFont="1" applyFill="1" applyAlignment="1"/>
    <xf numFmtId="0" fontId="23" fillId="0" borderId="0" xfId="0" applyFont="1" applyFill="1"/>
    <xf numFmtId="0" fontId="23" fillId="0" borderId="0" xfId="0" applyFont="1" applyAlignment="1">
      <alignment wrapText="1"/>
    </xf>
    <xf numFmtId="0" fontId="0" fillId="0" borderId="0" xfId="0" applyFont="1" applyAlignment="1"/>
    <xf numFmtId="0" fontId="0" fillId="2" borderId="0" xfId="0" applyFont="1" applyFill="1"/>
    <xf numFmtId="0" fontId="0" fillId="3" borderId="0" xfId="0" applyFont="1" applyFill="1"/>
    <xf numFmtId="165" fontId="0" fillId="0" borderId="0" xfId="0" applyNumberFormat="1" applyFont="1"/>
    <xf numFmtId="165" fontId="17" fillId="0" borderId="0" xfId="0" applyNumberFormat="1" applyFont="1" applyFill="1" applyBorder="1" applyAlignment="1">
      <alignment horizontal="right" vertical="top"/>
    </xf>
    <xf numFmtId="0" fontId="17" fillId="0" borderId="0" xfId="0" applyFont="1" applyFill="1" applyAlignment="1">
      <alignment vertical="top" wrapText="1"/>
    </xf>
    <xf numFmtId="0" fontId="4" fillId="0" borderId="1" xfId="0" applyFont="1" applyFill="1" applyBorder="1" applyAlignment="1">
      <alignment horizontal="center"/>
    </xf>
    <xf numFmtId="49" fontId="0" fillId="0" borderId="0" xfId="0" applyNumberFormat="1" applyFont="1" applyFill="1" applyAlignment="1">
      <alignment horizontal="center" vertical="top"/>
    </xf>
    <xf numFmtId="0" fontId="0" fillId="0" borderId="0" xfId="0" applyNumberFormat="1" applyFont="1" applyFill="1"/>
    <xf numFmtId="49" fontId="0" fillId="0" borderId="0" xfId="0" applyNumberFormat="1" applyFont="1" applyFill="1" applyAlignment="1">
      <alignment horizontal="center"/>
    </xf>
    <xf numFmtId="0" fontId="3" fillId="0" borderId="0" xfId="0" applyFont="1" applyFill="1" applyAlignment="1">
      <alignment horizontal="center" vertical="top"/>
    </xf>
    <xf numFmtId="0" fontId="3" fillId="0" borderId="0" xfId="0" applyFont="1" applyFill="1" applyAlignment="1">
      <alignment horizontal="center"/>
    </xf>
    <xf numFmtId="0" fontId="0" fillId="0" borderId="1" xfId="0" applyFont="1" applyFill="1" applyBorder="1"/>
    <xf numFmtId="2" fontId="3" fillId="0" borderId="0" xfId="0" applyNumberFormat="1" applyFont="1" applyFill="1" applyAlignment="1">
      <alignment vertical="top" wrapText="1"/>
    </xf>
    <xf numFmtId="165" fontId="3" fillId="0" borderId="1" xfId="0" applyNumberFormat="1" applyFont="1" applyFill="1" applyBorder="1" applyAlignment="1">
      <alignment vertical="top" wrapText="1"/>
    </xf>
    <xf numFmtId="0" fontId="3" fillId="0" borderId="1" xfId="0" applyFont="1" applyFill="1" applyBorder="1" applyAlignment="1">
      <alignment horizontal="center" vertical="top" wrapText="1"/>
    </xf>
    <xf numFmtId="49" fontId="3" fillId="0" borderId="0" xfId="0" applyNumberFormat="1" applyFont="1" applyFill="1" applyBorder="1" applyAlignment="1">
      <alignment horizontal="center" wrapText="1"/>
    </xf>
    <xf numFmtId="49" fontId="3" fillId="0" borderId="3" xfId="0" applyNumberFormat="1" applyFont="1" applyFill="1" applyBorder="1" applyAlignment="1">
      <alignment horizontal="center"/>
    </xf>
    <xf numFmtId="0" fontId="4" fillId="0" borderId="1" xfId="0" applyFont="1" applyBorder="1" applyAlignment="1">
      <alignment horizontal="center" vertical="center" wrapText="1"/>
    </xf>
    <xf numFmtId="0" fontId="3" fillId="0" borderId="0" xfId="0" applyFont="1" applyAlignment="1">
      <alignment horizontal="right"/>
    </xf>
    <xf numFmtId="0" fontId="4" fillId="0" borderId="0" xfId="0" applyFont="1" applyAlignment="1">
      <alignment horizontal="right"/>
    </xf>
    <xf numFmtId="0" fontId="4" fillId="0" borderId="0" xfId="0" applyFont="1"/>
    <xf numFmtId="0" fontId="30" fillId="0" borderId="0" xfId="0" applyFont="1" applyAlignment="1"/>
    <xf numFmtId="0" fontId="30" fillId="0" borderId="0" xfId="0" applyFont="1" applyAlignment="1">
      <alignment horizontal="right" wrapText="1"/>
    </xf>
    <xf numFmtId="0" fontId="3" fillId="0" borderId="0" xfId="0" applyFont="1"/>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top" wrapText="1" shrinkToFit="1"/>
    </xf>
    <xf numFmtId="165" fontId="4" fillId="0" borderId="1" xfId="0" applyNumberFormat="1" applyFont="1" applyBorder="1" applyAlignment="1">
      <alignment horizontal="right"/>
    </xf>
    <xf numFmtId="0" fontId="4" fillId="0" borderId="1" xfId="0" applyFont="1" applyBorder="1" applyAlignment="1">
      <alignment vertical="center"/>
    </xf>
    <xf numFmtId="0" fontId="4" fillId="0" borderId="1" xfId="0" applyFont="1" applyBorder="1" applyAlignment="1">
      <alignment horizontal="center" vertical="distributed"/>
    </xf>
    <xf numFmtId="0" fontId="4" fillId="0" borderId="0" xfId="0" applyFont="1" applyAlignment="1">
      <alignment vertical="distributed"/>
    </xf>
    <xf numFmtId="165" fontId="3" fillId="0" borderId="1" xfId="0" applyNumberFormat="1" applyFont="1" applyFill="1" applyBorder="1" applyAlignment="1">
      <alignment horizontal="center" vertical="center" wrapText="1"/>
    </xf>
    <xf numFmtId="49" fontId="3" fillId="0" borderId="1" xfId="9" applyNumberFormat="1" applyFont="1" applyFill="1" applyBorder="1" applyAlignment="1">
      <alignment horizontal="center" wrapText="1"/>
    </xf>
    <xf numFmtId="165" fontId="6" fillId="0" borderId="1" xfId="0" applyNumberFormat="1" applyFont="1" applyFill="1" applyBorder="1"/>
    <xf numFmtId="165" fontId="3" fillId="0" borderId="14" xfId="0" applyNumberFormat="1" applyFont="1" applyFill="1" applyBorder="1" applyAlignment="1">
      <alignment horizontal="right" wrapText="1"/>
    </xf>
    <xf numFmtId="0" fontId="0" fillId="0" borderId="0" xfId="0" applyFont="1" applyFill="1" applyBorder="1"/>
    <xf numFmtId="49" fontId="4" fillId="0" borderId="1" xfId="7" applyNumberFormat="1" applyFont="1" applyFill="1" applyBorder="1" applyAlignment="1">
      <alignment horizontal="center" vertical="center" textRotation="90" wrapText="1"/>
    </xf>
    <xf numFmtId="0" fontId="17" fillId="0" borderId="0" xfId="0" applyFont="1" applyAlignment="1">
      <alignment horizontal="right" wrapText="1"/>
    </xf>
    <xf numFmtId="0" fontId="17" fillId="0" borderId="0" xfId="0" applyFont="1" applyAlignment="1">
      <alignment vertical="top" wrapText="1"/>
    </xf>
    <xf numFmtId="0" fontId="17" fillId="0" borderId="0" xfId="0" applyFont="1" applyFill="1" applyAlignment="1">
      <alignment horizontal="right" wrapText="1"/>
    </xf>
    <xf numFmtId="0" fontId="3" fillId="3" borderId="1" xfId="0" applyFont="1" applyFill="1" applyBorder="1" applyAlignment="1">
      <alignment vertical="top" wrapText="1"/>
    </xf>
    <xf numFmtId="0" fontId="17" fillId="0" borderId="1" xfId="0" quotePrefix="1" applyNumberFormat="1" applyFont="1" applyFill="1" applyBorder="1" applyAlignment="1">
      <alignment horizontal="center" vertical="top"/>
    </xf>
    <xf numFmtId="0" fontId="17" fillId="0" borderId="5" xfId="10" applyNumberFormat="1" applyFont="1" applyFill="1" applyBorder="1" applyAlignment="1">
      <alignment horizontal="left" vertical="top" wrapText="1" readingOrder="1"/>
    </xf>
    <xf numFmtId="0" fontId="0" fillId="0" borderId="0" xfId="0" applyFont="1" applyAlignment="1">
      <alignment vertical="top"/>
    </xf>
    <xf numFmtId="0" fontId="0" fillId="0" borderId="0" xfId="2" applyFont="1"/>
    <xf numFmtId="0" fontId="3" fillId="0" borderId="0" xfId="2" applyFont="1" applyFill="1" applyAlignment="1">
      <alignment horizontal="right"/>
    </xf>
    <xf numFmtId="0" fontId="3" fillId="3" borderId="1" xfId="6" applyFont="1" applyFill="1" applyBorder="1" applyAlignment="1">
      <alignment vertical="top" wrapText="1"/>
    </xf>
    <xf numFmtId="0" fontId="3" fillId="0" borderId="5" xfId="0" quotePrefix="1" applyNumberFormat="1" applyFont="1" applyFill="1" applyBorder="1" applyAlignment="1">
      <alignment horizontal="left" vertical="top" wrapText="1"/>
    </xf>
    <xf numFmtId="0" fontId="3" fillId="0" borderId="1" xfId="0" applyFont="1" applyFill="1" applyBorder="1" applyAlignment="1">
      <alignment horizontal="center"/>
    </xf>
    <xf numFmtId="0" fontId="3" fillId="0" borderId="1" xfId="6" applyFont="1" applyFill="1" applyBorder="1" applyAlignment="1">
      <alignment vertical="top" wrapText="1"/>
    </xf>
    <xf numFmtId="0" fontId="20" fillId="0" borderId="0" xfId="0" quotePrefix="1" applyFont="1" applyAlignment="1">
      <alignment wrapText="1"/>
    </xf>
    <xf numFmtId="49" fontId="20" fillId="0" borderId="0" xfId="0" quotePrefix="1" applyNumberFormat="1" applyFont="1" applyAlignment="1">
      <alignment wrapText="1"/>
    </xf>
    <xf numFmtId="0" fontId="20" fillId="0" borderId="1" xfId="11" applyFont="1" applyFill="1" applyBorder="1" applyAlignment="1">
      <alignment vertical="top" wrapText="1"/>
    </xf>
    <xf numFmtId="0" fontId="20" fillId="0" borderId="0" xfId="0" applyFont="1" applyAlignment="1">
      <alignment vertical="top" wrapText="1"/>
    </xf>
    <xf numFmtId="0" fontId="3" fillId="0" borderId="0" xfId="0" applyFont="1" applyAlignment="1">
      <alignment vertical="top" wrapText="1"/>
    </xf>
    <xf numFmtId="0" fontId="20" fillId="0" borderId="0" xfId="0" applyFont="1" applyAlignment="1">
      <alignment horizontal="center"/>
    </xf>
    <xf numFmtId="0" fontId="4" fillId="0" borderId="4" xfId="0" applyFont="1" applyBorder="1" applyAlignment="1">
      <alignment horizontal="right"/>
    </xf>
    <xf numFmtId="0" fontId="30" fillId="0" borderId="0" xfId="0" applyFont="1" applyAlignment="1">
      <alignment horizontal="right"/>
    </xf>
    <xf numFmtId="0" fontId="30" fillId="0" borderId="0" xfId="0" applyFont="1" applyAlignment="1">
      <alignment horizontal="right" wrapText="1"/>
    </xf>
    <xf numFmtId="49" fontId="17" fillId="0" borderId="1" xfId="0" applyNumberFormat="1" applyFont="1" applyFill="1" applyBorder="1" applyAlignment="1">
      <alignment horizontal="left" vertical="center"/>
    </xf>
    <xf numFmtId="0" fontId="17" fillId="0" borderId="0" xfId="0" applyFont="1" applyAlignment="1">
      <alignment horizontal="right" vertical="top" wrapText="1"/>
    </xf>
    <xf numFmtId="0" fontId="20" fillId="0" borderId="0" xfId="0" applyFont="1" applyFill="1" applyBorder="1" applyAlignment="1">
      <alignment horizontal="center" vertical="top" wrapText="1"/>
    </xf>
    <xf numFmtId="0" fontId="29" fillId="0" borderId="0" xfId="0" applyFont="1" applyBorder="1" applyAlignment="1">
      <alignment horizontal="center" vertical="center" wrapText="1"/>
    </xf>
    <xf numFmtId="0" fontId="0" fillId="0" borderId="4" xfId="0" applyFont="1" applyBorder="1" applyAlignment="1">
      <alignment horizontal="right"/>
    </xf>
    <xf numFmtId="49" fontId="4" fillId="0" borderId="1" xfId="7" applyNumberFormat="1" applyFont="1" applyFill="1" applyBorder="1" applyAlignment="1">
      <alignment horizontal="center" vertical="center" textRotation="90" wrapText="1"/>
    </xf>
    <xf numFmtId="0" fontId="4" fillId="0" borderId="1" xfId="0" applyFont="1" applyBorder="1" applyAlignment="1">
      <alignment horizontal="center" vertical="center" textRotation="90"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quotePrefix="1"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165" fontId="4" fillId="0" borderId="1" xfId="0" applyNumberFormat="1" applyFont="1" applyBorder="1" applyAlignment="1">
      <alignment horizontal="center" vertical="center" wrapText="1"/>
    </xf>
    <xf numFmtId="0" fontId="3" fillId="0" borderId="0" xfId="0" applyFont="1" applyAlignment="1">
      <alignment horizontal="right"/>
    </xf>
    <xf numFmtId="0" fontId="17" fillId="0" borderId="0" xfId="0" applyFont="1" applyFill="1" applyBorder="1" applyAlignment="1">
      <alignment horizontal="right" vertical="top" wrapText="1"/>
    </xf>
    <xf numFmtId="0" fontId="17" fillId="0" borderId="0" xfId="0" applyFont="1" applyFill="1" applyAlignment="1">
      <alignment horizontal="right" vertical="top" wrapText="1"/>
    </xf>
    <xf numFmtId="0" fontId="17" fillId="0" borderId="0" xfId="0" applyFont="1" applyAlignment="1">
      <alignment horizontal="right"/>
    </xf>
    <xf numFmtId="0" fontId="2" fillId="0" borderId="1" xfId="2" applyNumberFormat="1" applyFont="1" applyBorder="1" applyAlignment="1">
      <alignment horizontal="left" vertical="top" wrapText="1"/>
    </xf>
    <xf numFmtId="0" fontId="10" fillId="0" borderId="0" xfId="0" applyFont="1" applyFill="1" applyAlignment="1">
      <alignment horizontal="right"/>
    </xf>
    <xf numFmtId="0" fontId="4" fillId="0" borderId="0" xfId="0" applyFont="1" applyAlignment="1">
      <alignment horizontal="right"/>
    </xf>
    <xf numFmtId="0" fontId="4" fillId="0" borderId="0" xfId="5" applyFont="1" applyFill="1" applyAlignment="1">
      <alignment horizontal="right"/>
    </xf>
    <xf numFmtId="0" fontId="20" fillId="0" borderId="0" xfId="2" applyFont="1" applyFill="1" applyAlignment="1">
      <alignment horizontal="center" vertical="center" wrapText="1"/>
    </xf>
    <xf numFmtId="0" fontId="4" fillId="0" borderId="0" xfId="0" applyFont="1" applyAlignment="1">
      <alignment horizontal="right" vertical="top" wrapText="1"/>
    </xf>
    <xf numFmtId="0" fontId="20" fillId="0" borderId="0" xfId="0" applyFont="1" applyFill="1" applyAlignment="1">
      <alignment horizontal="center"/>
    </xf>
    <xf numFmtId="0" fontId="4" fillId="0" borderId="0" xfId="0" applyFont="1" applyFill="1" applyAlignment="1">
      <alignment horizontal="right"/>
    </xf>
    <xf numFmtId="0" fontId="4" fillId="0" borderId="0" xfId="2" applyFont="1" applyFill="1" applyAlignment="1">
      <alignment horizontal="right" wrapText="1"/>
    </xf>
    <xf numFmtId="0" fontId="20" fillId="0" borderId="0" xfId="0" applyFont="1" applyFill="1" applyAlignment="1">
      <alignment horizontal="center" vertical="top" wrapText="1"/>
    </xf>
    <xf numFmtId="49" fontId="14" fillId="0" borderId="1" xfId="0" applyNumberFormat="1" applyFont="1" applyBorder="1" applyAlignment="1">
      <alignment wrapText="1"/>
    </xf>
    <xf numFmtId="0" fontId="21" fillId="0" borderId="1" xfId="0" applyFont="1" applyBorder="1" applyAlignment="1"/>
    <xf numFmtId="0" fontId="20" fillId="0" borderId="0" xfId="0" applyFont="1" applyAlignment="1">
      <alignment horizontal="center" vertical="center" wrapText="1"/>
    </xf>
    <xf numFmtId="0" fontId="17" fillId="0" borderId="0" xfId="0" applyFont="1" applyAlignment="1">
      <alignment horizontal="right" wrapText="1"/>
    </xf>
    <xf numFmtId="0" fontId="4" fillId="0" borderId="0" xfId="0" applyFont="1" applyAlignment="1">
      <alignment horizontal="right" wrapText="1"/>
    </xf>
    <xf numFmtId="0" fontId="20" fillId="0" borderId="0" xfId="0" applyFont="1" applyAlignment="1">
      <alignment horizont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wrapText="1"/>
    </xf>
    <xf numFmtId="0" fontId="3" fillId="0" borderId="0" xfId="0" applyFont="1" applyAlignment="1">
      <alignment horizontal="center"/>
    </xf>
    <xf numFmtId="0" fontId="3" fillId="0" borderId="13" xfId="0" applyFont="1" applyBorder="1" applyAlignment="1">
      <alignment vertical="center" wrapText="1"/>
    </xf>
    <xf numFmtId="0" fontId="3" fillId="0" borderId="11" xfId="0" applyFont="1" applyBorder="1" applyAlignment="1">
      <alignment vertical="center" wrapText="1"/>
    </xf>
  </cellXfs>
  <cellStyles count="12">
    <cellStyle name="Normal" xfId="10"/>
    <cellStyle name="Обычный" xfId="0" builtinId="0"/>
    <cellStyle name="Обычный 2" xfId="1"/>
    <cellStyle name="Обычный 2 2" xfId="2"/>
    <cellStyle name="Обычный 3" xfId="3"/>
    <cellStyle name="Обычный 4" xfId="4"/>
    <cellStyle name="Обычный_Источники Приложения и измен в Решен" xfId="11"/>
    <cellStyle name="Обычный_Лист1_1" xfId="5"/>
    <cellStyle name="Обычный_Лист2" xfId="8"/>
    <cellStyle name="Обычный_приложение 4" xfId="9"/>
    <cellStyle name="Стиль 1" xfId="6"/>
    <cellStyle name="Финансовый" xfId="7"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ork%20Users/&#1086;&#1090;&#1076;.&#1060;&#1080;&#1085;&#1072;&#1085;&#1089;&#1086;&#1074;/&#1088;&#1072;&#1089;&#1095;&#1077;&#1090;&#1099;%20&#1082;%20&#1073;&#1102;&#1076;&#1078;&#1077;&#1090;&#1072;&#1084;/&#1082;%20&#1073;&#1102;&#1076;&#1078;&#1077;&#1090;&#1091;%20&#1085;&#1072;%202024%20&#1075;&#1086;&#1076;/&#1057;&#1090;&#1088;&#1077;&#1083;&#1082;&#1072;/&#1055;&#1088;&#1086;&#1077;&#1082;&#1090;%20&#1088;&#1077;&#1096;&#1077;&#1085;&#1080;&#1077;%20&#1080;%20&#1076;&#1086;&#1082;&#1091;&#1084;&#1077;&#1085;&#1090;&#1099;%20&#1082;%20&#1085;&#1077;&#1084;&#1091;/&#1057;&#1090;&#1088;&#1077;&#1083;&#1082;&#1072;%20%20&#1087;&#1088;&#1080;&#1083;&#1086;&#1078;&#1077;&#1085;&#1080;&#1103;%20&#1082;%20&#1088;&#1077;&#1096;&#1077;&#1085;&#1080;&#1102;%20&#8470;%20%20%20%20&#1086;&#1090;%20%20%20%20.12.2023%20&#1086;%20&#1073;&#1102;&#1076;&#1078;&#1077;&#1090;&#1077;%20&#1085;&#1072;%202024-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источники"/>
      <sheetName val="2-доходы"/>
      <sheetName val="3- разделы"/>
      <sheetName val="4-ведомств"/>
      <sheetName val="5- ЦСР.ВР.РП."/>
      <sheetName val="6-мбт"/>
      <sheetName val="9- внутрен заимств"/>
      <sheetName val="10-инвест юр.лицам"/>
      <sheetName val="11- капвложения"/>
    </sheetNames>
    <sheetDataSet>
      <sheetData sheetId="0"/>
      <sheetData sheetId="1"/>
      <sheetData sheetId="2"/>
      <sheetData sheetId="3">
        <row r="118">
          <cell r="G118">
            <v>439.5</v>
          </cell>
        </row>
        <row r="120">
          <cell r="G120">
            <v>133</v>
          </cell>
          <cell r="H120">
            <v>133</v>
          </cell>
          <cell r="I120">
            <v>133</v>
          </cell>
        </row>
        <row r="123">
          <cell r="H123">
            <v>420</v>
          </cell>
          <cell r="I123">
            <v>850</v>
          </cell>
        </row>
      </sheetData>
      <sheetData sheetId="4"/>
      <sheetData sheetId="5"/>
      <sheetData sheetId="6"/>
      <sheetData sheetId="7"/>
      <sheetData sheetId="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BreakPreview" zoomScale="90" zoomScaleNormal="100" zoomScaleSheetLayoutView="90" workbookViewId="0">
      <selection activeCell="D12" sqref="D12:F12"/>
    </sheetView>
  </sheetViews>
  <sheetFormatPr defaultColWidth="9.140625" defaultRowHeight="12.75" x14ac:dyDescent="0.2"/>
  <cols>
    <col min="1" max="1" width="5.7109375" style="203" customWidth="1"/>
    <col min="2" max="2" width="25.85546875" style="203" customWidth="1"/>
    <col min="3" max="3" width="35.5703125" style="203" customWidth="1"/>
    <col min="4" max="4" width="12.7109375" style="203" customWidth="1"/>
    <col min="5" max="5" width="11.5703125" style="203" customWidth="1"/>
    <col min="6" max="6" width="11.7109375" style="203" customWidth="1"/>
    <col min="7" max="16384" width="9.140625" style="203"/>
  </cols>
  <sheetData>
    <row r="1" spans="1:6" x14ac:dyDescent="0.2">
      <c r="C1" s="240" t="s">
        <v>140</v>
      </c>
      <c r="D1" s="240"/>
      <c r="E1" s="240"/>
      <c r="F1" s="240"/>
    </row>
    <row r="2" spans="1:6" x14ac:dyDescent="0.2">
      <c r="C2" s="240" t="s">
        <v>141</v>
      </c>
      <c r="D2" s="240"/>
      <c r="E2" s="240"/>
      <c r="F2" s="240"/>
    </row>
    <row r="3" spans="1:6" x14ac:dyDescent="0.2">
      <c r="C3" s="240" t="s">
        <v>394</v>
      </c>
      <c r="D3" s="240"/>
      <c r="E3" s="240"/>
      <c r="F3" s="240"/>
    </row>
    <row r="4" spans="1:6" ht="27" customHeight="1" x14ac:dyDescent="0.2">
      <c r="C4" s="204"/>
      <c r="D4" s="241" t="s">
        <v>393</v>
      </c>
      <c r="E4" s="241"/>
      <c r="F4" s="241"/>
    </row>
    <row r="5" spans="1:6" ht="27" customHeight="1" x14ac:dyDescent="0.2">
      <c r="C5" s="204"/>
      <c r="D5" s="205"/>
      <c r="E5" s="205"/>
      <c r="F5" s="205"/>
    </row>
    <row r="6" spans="1:6" x14ac:dyDescent="0.2">
      <c r="C6" s="240"/>
      <c r="D6" s="240"/>
      <c r="E6" s="240"/>
      <c r="F6" s="240"/>
    </row>
    <row r="7" spans="1:6" ht="12" customHeight="1" x14ac:dyDescent="0.2">
      <c r="C7" s="240"/>
      <c r="D7" s="240"/>
      <c r="E7" s="240"/>
      <c r="F7" s="240"/>
    </row>
    <row r="8" spans="1:6" s="76" customFormat="1" ht="18.75" x14ac:dyDescent="0.3">
      <c r="B8" s="238" t="s">
        <v>142</v>
      </c>
      <c r="C8" s="238"/>
      <c r="D8" s="238"/>
      <c r="E8" s="238"/>
      <c r="F8" s="79"/>
    </row>
    <row r="9" spans="1:6" s="76" customFormat="1" ht="18.75" x14ac:dyDescent="0.3">
      <c r="A9" s="238" t="s">
        <v>396</v>
      </c>
      <c r="B9" s="238"/>
      <c r="C9" s="238"/>
      <c r="D9" s="238"/>
      <c r="E9" s="238"/>
      <c r="F9" s="238"/>
    </row>
    <row r="10" spans="1:6" ht="15.75" x14ac:dyDescent="0.25">
      <c r="B10" s="206"/>
      <c r="C10" s="201"/>
      <c r="D10" s="201"/>
      <c r="E10" s="201"/>
      <c r="F10" s="202"/>
    </row>
    <row r="11" spans="1:6" ht="15.75" x14ac:dyDescent="0.25">
      <c r="B11" s="206"/>
      <c r="C11" s="206"/>
      <c r="D11" s="206"/>
      <c r="E11" s="239" t="s">
        <v>143</v>
      </c>
      <c r="F11" s="239"/>
    </row>
    <row r="12" spans="1:6" ht="36" customHeight="1" x14ac:dyDescent="0.2">
      <c r="A12" s="200" t="s">
        <v>144</v>
      </c>
      <c r="B12" s="207" t="s">
        <v>145</v>
      </c>
      <c r="C12" s="200" t="s">
        <v>146</v>
      </c>
      <c r="D12" s="13" t="s">
        <v>325</v>
      </c>
      <c r="E12" s="13" t="s">
        <v>346</v>
      </c>
      <c r="F12" s="13" t="s">
        <v>402</v>
      </c>
    </row>
    <row r="13" spans="1:6" x14ac:dyDescent="0.2">
      <c r="A13" s="56">
        <v>1</v>
      </c>
      <c r="B13" s="56">
        <v>2</v>
      </c>
      <c r="C13" s="56">
        <v>3</v>
      </c>
      <c r="D13" s="56">
        <v>4</v>
      </c>
      <c r="E13" s="56">
        <v>5</v>
      </c>
      <c r="F13" s="56">
        <v>6</v>
      </c>
    </row>
    <row r="14" spans="1:6" ht="27" customHeight="1" x14ac:dyDescent="0.2">
      <c r="A14" s="56">
        <v>1</v>
      </c>
      <c r="B14" s="208" t="s">
        <v>147</v>
      </c>
      <c r="C14" s="209" t="s">
        <v>148</v>
      </c>
      <c r="D14" s="210">
        <f>D15+D19</f>
        <v>0</v>
      </c>
      <c r="E14" s="210">
        <f>E15+E19</f>
        <v>0</v>
      </c>
      <c r="F14" s="210">
        <f>F15+F19</f>
        <v>0</v>
      </c>
    </row>
    <row r="15" spans="1:6" x14ac:dyDescent="0.2">
      <c r="A15" s="56">
        <v>2</v>
      </c>
      <c r="B15" s="211" t="s">
        <v>149</v>
      </c>
      <c r="C15" s="209" t="s">
        <v>150</v>
      </c>
      <c r="D15" s="210">
        <f t="shared" ref="D15:F17" si="0">D16</f>
        <v>-6302</v>
      </c>
      <c r="E15" s="210">
        <f t="shared" si="0"/>
        <v>-6148.2</v>
      </c>
      <c r="F15" s="210">
        <f t="shared" si="0"/>
        <v>-6150.5999999999995</v>
      </c>
    </row>
    <row r="16" spans="1:6" ht="25.5" x14ac:dyDescent="0.2">
      <c r="A16" s="56">
        <v>3</v>
      </c>
      <c r="B16" s="211" t="s">
        <v>151</v>
      </c>
      <c r="C16" s="209" t="s">
        <v>152</v>
      </c>
      <c r="D16" s="210">
        <f t="shared" si="0"/>
        <v>-6302</v>
      </c>
      <c r="E16" s="210">
        <f t="shared" si="0"/>
        <v>-6148.2</v>
      </c>
      <c r="F16" s="210">
        <f t="shared" si="0"/>
        <v>-6150.5999999999995</v>
      </c>
    </row>
    <row r="17" spans="1:6" ht="25.5" x14ac:dyDescent="0.2">
      <c r="A17" s="56">
        <v>4</v>
      </c>
      <c r="B17" s="211" t="s">
        <v>153</v>
      </c>
      <c r="C17" s="209" t="s">
        <v>154</v>
      </c>
      <c r="D17" s="210">
        <f t="shared" si="0"/>
        <v>-6302</v>
      </c>
      <c r="E17" s="210">
        <f t="shared" si="0"/>
        <v>-6148.2</v>
      </c>
      <c r="F17" s="210">
        <f t="shared" si="0"/>
        <v>-6150.5999999999995</v>
      </c>
    </row>
    <row r="18" spans="1:6" ht="31.9" customHeight="1" x14ac:dyDescent="0.2">
      <c r="A18" s="56">
        <v>5</v>
      </c>
      <c r="B18" s="211" t="s">
        <v>155</v>
      </c>
      <c r="C18" s="209" t="s">
        <v>278</v>
      </c>
      <c r="D18" s="210">
        <f>-'2-доходы'!K48</f>
        <v>-6302</v>
      </c>
      <c r="E18" s="210">
        <f>-'2-доходы'!L48</f>
        <v>-6148.2</v>
      </c>
      <c r="F18" s="210">
        <f>-'2-доходы'!M48</f>
        <v>-6150.5999999999995</v>
      </c>
    </row>
    <row r="19" spans="1:6" x14ac:dyDescent="0.2">
      <c r="A19" s="56">
        <v>6</v>
      </c>
      <c r="B19" s="211" t="s">
        <v>156</v>
      </c>
      <c r="C19" s="209" t="s">
        <v>157</v>
      </c>
      <c r="D19" s="210">
        <f>D20</f>
        <v>6302</v>
      </c>
      <c r="E19" s="210">
        <f t="shared" ref="E19:F21" si="1">E20</f>
        <v>6148.2</v>
      </c>
      <c r="F19" s="210">
        <f t="shared" si="1"/>
        <v>6150.6</v>
      </c>
    </row>
    <row r="20" spans="1:6" ht="25.5" x14ac:dyDescent="0.2">
      <c r="A20" s="56">
        <v>7</v>
      </c>
      <c r="B20" s="211" t="s">
        <v>158</v>
      </c>
      <c r="C20" s="209" t="s">
        <v>159</v>
      </c>
      <c r="D20" s="210">
        <f>D21</f>
        <v>6302</v>
      </c>
      <c r="E20" s="210">
        <f t="shared" si="1"/>
        <v>6148.2</v>
      </c>
      <c r="F20" s="210">
        <f t="shared" si="1"/>
        <v>6150.6</v>
      </c>
    </row>
    <row r="21" spans="1:6" ht="26.25" customHeight="1" x14ac:dyDescent="0.2">
      <c r="A21" s="56">
        <v>8</v>
      </c>
      <c r="B21" s="211" t="s">
        <v>160</v>
      </c>
      <c r="C21" s="209" t="s">
        <v>161</v>
      </c>
      <c r="D21" s="210">
        <f>D22</f>
        <v>6302</v>
      </c>
      <c r="E21" s="210">
        <f t="shared" si="1"/>
        <v>6148.2</v>
      </c>
      <c r="F21" s="210">
        <f t="shared" si="1"/>
        <v>6150.6</v>
      </c>
    </row>
    <row r="22" spans="1:6" ht="32.450000000000003" customHeight="1" x14ac:dyDescent="0.2">
      <c r="A22" s="56">
        <v>9</v>
      </c>
      <c r="B22" s="211" t="s">
        <v>162</v>
      </c>
      <c r="C22" s="209" t="s">
        <v>286</v>
      </c>
      <c r="D22" s="210">
        <f>'4- ведомственная'!G11</f>
        <v>6302</v>
      </c>
      <c r="E22" s="210">
        <f>'4- ведомственная'!H11</f>
        <v>6148.2</v>
      </c>
      <c r="F22" s="210">
        <f>'4- ведомственная'!I11</f>
        <v>6150.6</v>
      </c>
    </row>
    <row r="23" spans="1:6" x14ac:dyDescent="0.2">
      <c r="A23" s="56"/>
      <c r="B23" s="55"/>
      <c r="C23" s="212" t="s">
        <v>163</v>
      </c>
      <c r="D23" s="210">
        <f>D14</f>
        <v>0</v>
      </c>
      <c r="E23" s="210">
        <f>E14</f>
        <v>0</v>
      </c>
      <c r="F23" s="210">
        <f>F14</f>
        <v>0</v>
      </c>
    </row>
    <row r="24" spans="1:6" x14ac:dyDescent="0.2">
      <c r="C24" s="213"/>
    </row>
    <row r="25" spans="1:6" x14ac:dyDescent="0.2">
      <c r="C25" s="213"/>
    </row>
    <row r="26" spans="1:6" x14ac:dyDescent="0.2">
      <c r="C26" s="213"/>
    </row>
  </sheetData>
  <mergeCells count="9">
    <mergeCell ref="B8:E8"/>
    <mergeCell ref="A9:F9"/>
    <mergeCell ref="E11:F11"/>
    <mergeCell ref="C1:F1"/>
    <mergeCell ref="C2:F2"/>
    <mergeCell ref="C3:F3"/>
    <mergeCell ref="D4:F4"/>
    <mergeCell ref="C6:F6"/>
    <mergeCell ref="C7:F7"/>
  </mergeCells>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view="pageBreakPreview" zoomScale="60" zoomScaleNormal="90" workbookViewId="0">
      <selection activeCell="A46" sqref="A46"/>
    </sheetView>
  </sheetViews>
  <sheetFormatPr defaultColWidth="9.140625" defaultRowHeight="12.75" outlineLevelRow="1" x14ac:dyDescent="0.2"/>
  <cols>
    <col min="1" max="1" width="4" style="124" customWidth="1"/>
    <col min="2" max="2" width="6" style="124" customWidth="1"/>
    <col min="3" max="3" width="2.28515625" style="124" customWidth="1"/>
    <col min="4" max="5" width="3.28515625" style="124" bestFit="1" customWidth="1"/>
    <col min="6" max="6" width="4" style="124" bestFit="1" customWidth="1"/>
    <col min="7" max="7" width="3.28515625" style="124" bestFit="1" customWidth="1"/>
    <col min="8" max="8" width="5" style="124" bestFit="1" customWidth="1"/>
    <col min="9" max="9" width="6.85546875" style="124" customWidth="1"/>
    <col min="10" max="10" width="58" style="17" customWidth="1"/>
    <col min="11" max="11" width="12.28515625" style="185" customWidth="1"/>
    <col min="12" max="12" width="12.140625" style="124" customWidth="1"/>
    <col min="13" max="13" width="11.42578125" style="124" customWidth="1"/>
    <col min="14" max="16384" width="9.140625" style="124"/>
  </cols>
  <sheetData>
    <row r="1" spans="1:13" ht="18" customHeight="1" x14ac:dyDescent="0.25">
      <c r="A1" s="255"/>
      <c r="B1" s="255"/>
      <c r="C1" s="255"/>
      <c r="D1" s="255"/>
      <c r="E1" s="255"/>
      <c r="F1" s="255"/>
      <c r="G1" s="255"/>
      <c r="H1" s="182"/>
      <c r="I1" s="182"/>
      <c r="J1" s="256" t="s">
        <v>340</v>
      </c>
      <c r="K1" s="256"/>
      <c r="L1" s="256"/>
      <c r="M1" s="256"/>
    </row>
    <row r="2" spans="1:13" ht="17.25" customHeight="1" x14ac:dyDescent="0.25">
      <c r="A2" s="255"/>
      <c r="B2" s="255"/>
      <c r="C2" s="255"/>
      <c r="D2" s="255"/>
      <c r="E2" s="255"/>
      <c r="F2" s="255"/>
      <c r="G2" s="255"/>
      <c r="J2" s="257" t="s">
        <v>164</v>
      </c>
      <c r="K2" s="257"/>
      <c r="L2" s="257"/>
      <c r="M2" s="257"/>
    </row>
    <row r="3" spans="1:13" ht="17.25" customHeight="1" x14ac:dyDescent="0.25">
      <c r="A3" s="255"/>
      <c r="B3" s="255"/>
      <c r="C3" s="255"/>
      <c r="D3" s="255"/>
      <c r="E3" s="255"/>
      <c r="F3" s="255"/>
      <c r="G3" s="255"/>
      <c r="J3" s="258" t="s">
        <v>395</v>
      </c>
      <c r="K3" s="258"/>
      <c r="L3" s="258"/>
      <c r="M3" s="258"/>
    </row>
    <row r="4" spans="1:13" ht="17.25" customHeight="1" x14ac:dyDescent="0.2">
      <c r="I4" s="221"/>
      <c r="J4" s="187"/>
      <c r="K4" s="243" t="s">
        <v>393</v>
      </c>
      <c r="L4" s="243"/>
      <c r="M4" s="243"/>
    </row>
    <row r="5" spans="1:13" ht="24" customHeight="1" x14ac:dyDescent="0.2">
      <c r="I5" s="221"/>
      <c r="J5" s="187"/>
      <c r="K5" s="243"/>
      <c r="L5" s="243"/>
      <c r="M5" s="243"/>
    </row>
    <row r="6" spans="1:13" ht="17.25" customHeight="1" x14ac:dyDescent="0.25">
      <c r="I6" s="220"/>
      <c r="J6" s="222"/>
      <c r="K6" s="220"/>
    </row>
    <row r="7" spans="1:13" ht="25.5" customHeight="1" x14ac:dyDescent="0.2">
      <c r="B7" s="244" t="s">
        <v>397</v>
      </c>
      <c r="C7" s="244"/>
      <c r="D7" s="244"/>
      <c r="E7" s="244"/>
      <c r="F7" s="244"/>
      <c r="G7" s="244"/>
      <c r="H7" s="244"/>
      <c r="I7" s="244"/>
      <c r="J7" s="244"/>
      <c r="K7" s="244"/>
      <c r="L7" s="244"/>
    </row>
    <row r="8" spans="1:13" ht="12" customHeight="1" x14ac:dyDescent="0.2">
      <c r="J8" s="245"/>
      <c r="K8" s="245"/>
      <c r="L8" s="246" t="s">
        <v>143</v>
      </c>
      <c r="M8" s="246"/>
    </row>
    <row r="9" spans="1:13" ht="16.5" customHeight="1" x14ac:dyDescent="0.2">
      <c r="A9" s="247" t="s">
        <v>18</v>
      </c>
      <c r="B9" s="249" t="s">
        <v>165</v>
      </c>
      <c r="C9" s="250"/>
      <c r="D9" s="250"/>
      <c r="E9" s="250"/>
      <c r="F9" s="250"/>
      <c r="G9" s="250"/>
      <c r="H9" s="250"/>
      <c r="I9" s="250"/>
      <c r="J9" s="251" t="s">
        <v>233</v>
      </c>
      <c r="K9" s="253" t="s">
        <v>326</v>
      </c>
      <c r="L9" s="253" t="s">
        <v>347</v>
      </c>
      <c r="M9" s="253" t="s">
        <v>403</v>
      </c>
    </row>
    <row r="10" spans="1:13" ht="140.25" customHeight="1" x14ac:dyDescent="0.2">
      <c r="A10" s="248"/>
      <c r="B10" s="219" t="s">
        <v>166</v>
      </c>
      <c r="C10" s="219" t="s">
        <v>167</v>
      </c>
      <c r="D10" s="219" t="s">
        <v>168</v>
      </c>
      <c r="E10" s="219" t="s">
        <v>169</v>
      </c>
      <c r="F10" s="219" t="s">
        <v>170</v>
      </c>
      <c r="G10" s="219" t="s">
        <v>171</v>
      </c>
      <c r="H10" s="120" t="s">
        <v>234</v>
      </c>
      <c r="I10" s="120" t="s">
        <v>235</v>
      </c>
      <c r="J10" s="252"/>
      <c r="K10" s="254"/>
      <c r="L10" s="254"/>
      <c r="M10" s="254"/>
    </row>
    <row r="11" spans="1:13" x14ac:dyDescent="0.2">
      <c r="A11" s="55"/>
      <c r="B11" s="56">
        <v>1</v>
      </c>
      <c r="C11" s="56">
        <v>2</v>
      </c>
      <c r="D11" s="56">
        <v>3</v>
      </c>
      <c r="E11" s="56">
        <v>4</v>
      </c>
      <c r="F11" s="56">
        <v>5</v>
      </c>
      <c r="G11" s="56">
        <v>6</v>
      </c>
      <c r="H11" s="56">
        <v>7</v>
      </c>
      <c r="I11" s="56">
        <v>8</v>
      </c>
      <c r="J11" s="188">
        <v>11</v>
      </c>
      <c r="K11" s="57">
        <v>12</v>
      </c>
      <c r="L11" s="57">
        <v>13</v>
      </c>
      <c r="M11" s="57">
        <v>14</v>
      </c>
    </row>
    <row r="12" spans="1:13" ht="15" x14ac:dyDescent="0.2">
      <c r="A12" s="58">
        <v>1</v>
      </c>
      <c r="B12" s="59" t="s">
        <v>172</v>
      </c>
      <c r="C12" s="59" t="s">
        <v>21</v>
      </c>
      <c r="D12" s="59" t="s">
        <v>103</v>
      </c>
      <c r="E12" s="59" t="s">
        <v>103</v>
      </c>
      <c r="F12" s="59" t="s">
        <v>172</v>
      </c>
      <c r="G12" s="59" t="s">
        <v>103</v>
      </c>
      <c r="H12" s="59" t="s">
        <v>173</v>
      </c>
      <c r="I12" s="60" t="s">
        <v>172</v>
      </c>
      <c r="J12" s="68" t="s">
        <v>174</v>
      </c>
      <c r="K12" s="62">
        <f>K13+K16+K26</f>
        <v>131.80000000000001</v>
      </c>
      <c r="L12" s="62">
        <f t="shared" ref="L12:M12" si="0">L13+L16+L26</f>
        <v>129.79999999999998</v>
      </c>
      <c r="M12" s="62">
        <f t="shared" si="0"/>
        <v>132.19999999999999</v>
      </c>
    </row>
    <row r="13" spans="1:13" ht="15" x14ac:dyDescent="0.2">
      <c r="A13" s="58">
        <v>2</v>
      </c>
      <c r="B13" s="59" t="s">
        <v>175</v>
      </c>
      <c r="C13" s="59" t="s">
        <v>21</v>
      </c>
      <c r="D13" s="59" t="s">
        <v>104</v>
      </c>
      <c r="E13" s="59" t="s">
        <v>103</v>
      </c>
      <c r="F13" s="59" t="s">
        <v>172</v>
      </c>
      <c r="G13" s="59" t="s">
        <v>103</v>
      </c>
      <c r="H13" s="59" t="s">
        <v>173</v>
      </c>
      <c r="I13" s="60" t="s">
        <v>172</v>
      </c>
      <c r="J13" s="68" t="s">
        <v>176</v>
      </c>
      <c r="K13" s="62">
        <f t="shared" ref="K13:M14" si="1">K14</f>
        <v>29.8</v>
      </c>
      <c r="L13" s="62">
        <f t="shared" si="1"/>
        <v>32</v>
      </c>
      <c r="M13" s="62">
        <f t="shared" si="1"/>
        <v>33.299999999999997</v>
      </c>
    </row>
    <row r="14" spans="1:13" ht="15" x14ac:dyDescent="0.2">
      <c r="A14" s="58">
        <v>3</v>
      </c>
      <c r="B14" s="59" t="s">
        <v>175</v>
      </c>
      <c r="C14" s="59" t="s">
        <v>21</v>
      </c>
      <c r="D14" s="59" t="s">
        <v>104</v>
      </c>
      <c r="E14" s="59" t="s">
        <v>105</v>
      </c>
      <c r="F14" s="59" t="s">
        <v>172</v>
      </c>
      <c r="G14" s="59" t="s">
        <v>104</v>
      </c>
      <c r="H14" s="59" t="s">
        <v>173</v>
      </c>
      <c r="I14" s="60" t="s">
        <v>177</v>
      </c>
      <c r="J14" s="61" t="s">
        <v>178</v>
      </c>
      <c r="K14" s="62">
        <f t="shared" si="1"/>
        <v>29.8</v>
      </c>
      <c r="L14" s="62">
        <f t="shared" si="1"/>
        <v>32</v>
      </c>
      <c r="M14" s="62">
        <f t="shared" si="1"/>
        <v>33.299999999999997</v>
      </c>
    </row>
    <row r="15" spans="1:13" ht="116.25" customHeight="1" x14ac:dyDescent="0.2">
      <c r="A15" s="58">
        <v>4</v>
      </c>
      <c r="B15" s="59" t="s">
        <v>175</v>
      </c>
      <c r="C15" s="59" t="s">
        <v>21</v>
      </c>
      <c r="D15" s="59" t="s">
        <v>104</v>
      </c>
      <c r="E15" s="59" t="s">
        <v>105</v>
      </c>
      <c r="F15" s="59" t="s">
        <v>179</v>
      </c>
      <c r="G15" s="59" t="s">
        <v>104</v>
      </c>
      <c r="H15" s="59" t="s">
        <v>173</v>
      </c>
      <c r="I15" s="59" t="s">
        <v>177</v>
      </c>
      <c r="J15" s="223" t="s">
        <v>390</v>
      </c>
      <c r="K15" s="62">
        <v>29.8</v>
      </c>
      <c r="L15" s="62">
        <v>32</v>
      </c>
      <c r="M15" s="62">
        <v>33.299999999999997</v>
      </c>
    </row>
    <row r="16" spans="1:13" s="17" customFormat="1" ht="45" x14ac:dyDescent="0.2">
      <c r="A16" s="168">
        <v>5</v>
      </c>
      <c r="B16" s="137" t="s">
        <v>172</v>
      </c>
      <c r="C16" s="137" t="s">
        <v>21</v>
      </c>
      <c r="D16" s="137" t="s">
        <v>106</v>
      </c>
      <c r="E16" s="137" t="s">
        <v>103</v>
      </c>
      <c r="F16" s="137" t="s">
        <v>172</v>
      </c>
      <c r="G16" s="137" t="s">
        <v>103</v>
      </c>
      <c r="H16" s="137" t="s">
        <v>173</v>
      </c>
      <c r="I16" s="138" t="s">
        <v>172</v>
      </c>
      <c r="J16" s="169" t="s">
        <v>374</v>
      </c>
      <c r="K16" s="62">
        <f>K17</f>
        <v>101.1</v>
      </c>
      <c r="L16" s="62">
        <f>L17</f>
        <v>96.899999999999991</v>
      </c>
      <c r="M16" s="62">
        <f>M17</f>
        <v>97.899999999999991</v>
      </c>
    </row>
    <row r="17" spans="1:13" s="17" customFormat="1" ht="30" x14ac:dyDescent="0.2">
      <c r="A17" s="168">
        <v>6</v>
      </c>
      <c r="B17" s="137" t="s">
        <v>172</v>
      </c>
      <c r="C17" s="137" t="s">
        <v>21</v>
      </c>
      <c r="D17" s="137" t="s">
        <v>106</v>
      </c>
      <c r="E17" s="137" t="s">
        <v>105</v>
      </c>
      <c r="F17" s="137" t="s">
        <v>172</v>
      </c>
      <c r="G17" s="137" t="s">
        <v>104</v>
      </c>
      <c r="H17" s="137" t="s">
        <v>173</v>
      </c>
      <c r="I17" s="138" t="s">
        <v>177</v>
      </c>
      <c r="J17" s="169" t="s">
        <v>332</v>
      </c>
      <c r="K17" s="62">
        <f>K18+K20+K22+K24</f>
        <v>101.1</v>
      </c>
      <c r="L17" s="62">
        <f t="shared" ref="L17:M17" si="2">L18+L20+L22+L24</f>
        <v>96.899999999999991</v>
      </c>
      <c r="M17" s="62">
        <f t="shared" si="2"/>
        <v>97.899999999999991</v>
      </c>
    </row>
    <row r="18" spans="1:13" s="17" customFormat="1" ht="75.599999999999994" customHeight="1" x14ac:dyDescent="0.2">
      <c r="A18" s="168">
        <v>7</v>
      </c>
      <c r="B18" s="224">
        <v>182</v>
      </c>
      <c r="C18" s="137" t="s">
        <v>21</v>
      </c>
      <c r="D18" s="137" t="s">
        <v>106</v>
      </c>
      <c r="E18" s="137" t="s">
        <v>105</v>
      </c>
      <c r="F18" s="137" t="s">
        <v>333</v>
      </c>
      <c r="G18" s="137" t="s">
        <v>104</v>
      </c>
      <c r="H18" s="137" t="s">
        <v>173</v>
      </c>
      <c r="I18" s="138" t="s">
        <v>177</v>
      </c>
      <c r="J18" s="169" t="s">
        <v>373</v>
      </c>
      <c r="K18" s="62">
        <f>K19</f>
        <v>52.7</v>
      </c>
      <c r="L18" s="62">
        <f t="shared" ref="L18:M18" si="3">L19</f>
        <v>45</v>
      </c>
      <c r="M18" s="62">
        <f t="shared" si="3"/>
        <v>44.8</v>
      </c>
    </row>
    <row r="19" spans="1:13" s="17" customFormat="1" ht="114" customHeight="1" x14ac:dyDescent="0.2">
      <c r="A19" s="168">
        <v>8</v>
      </c>
      <c r="B19" s="224">
        <v>182</v>
      </c>
      <c r="C19" s="137" t="s">
        <v>21</v>
      </c>
      <c r="D19" s="137" t="s">
        <v>106</v>
      </c>
      <c r="E19" s="137" t="s">
        <v>105</v>
      </c>
      <c r="F19" s="137" t="s">
        <v>334</v>
      </c>
      <c r="G19" s="137" t="s">
        <v>104</v>
      </c>
      <c r="H19" s="137" t="s">
        <v>173</v>
      </c>
      <c r="I19" s="138" t="s">
        <v>177</v>
      </c>
      <c r="J19" s="169" t="s">
        <v>372</v>
      </c>
      <c r="K19" s="62">
        <v>52.7</v>
      </c>
      <c r="L19" s="62">
        <v>45</v>
      </c>
      <c r="M19" s="62">
        <v>44.8</v>
      </c>
    </row>
    <row r="20" spans="1:13" s="17" customFormat="1" ht="92.25" customHeight="1" x14ac:dyDescent="0.2">
      <c r="A20" s="168">
        <v>9</v>
      </c>
      <c r="B20" s="224">
        <v>182</v>
      </c>
      <c r="C20" s="137" t="s">
        <v>21</v>
      </c>
      <c r="D20" s="137" t="s">
        <v>106</v>
      </c>
      <c r="E20" s="137" t="s">
        <v>105</v>
      </c>
      <c r="F20" s="137" t="s">
        <v>8</v>
      </c>
      <c r="G20" s="137" t="s">
        <v>104</v>
      </c>
      <c r="H20" s="137" t="s">
        <v>173</v>
      </c>
      <c r="I20" s="138" t="s">
        <v>177</v>
      </c>
      <c r="J20" s="169" t="s">
        <v>371</v>
      </c>
      <c r="K20" s="62">
        <f>K21</f>
        <v>0.3</v>
      </c>
      <c r="L20" s="62">
        <f t="shared" ref="L20:M20" si="4">L21</f>
        <v>0.3</v>
      </c>
      <c r="M20" s="62">
        <f t="shared" si="4"/>
        <v>0.3</v>
      </c>
    </row>
    <row r="21" spans="1:13" s="17" customFormat="1" ht="129" customHeight="1" x14ac:dyDescent="0.2">
      <c r="A21" s="168">
        <v>10</v>
      </c>
      <c r="B21" s="224">
        <v>182</v>
      </c>
      <c r="C21" s="137" t="s">
        <v>21</v>
      </c>
      <c r="D21" s="137" t="s">
        <v>106</v>
      </c>
      <c r="E21" s="137" t="s">
        <v>105</v>
      </c>
      <c r="F21" s="137" t="s">
        <v>335</v>
      </c>
      <c r="G21" s="137" t="s">
        <v>104</v>
      </c>
      <c r="H21" s="137" t="s">
        <v>173</v>
      </c>
      <c r="I21" s="138" t="s">
        <v>177</v>
      </c>
      <c r="J21" s="169" t="s">
        <v>370</v>
      </c>
      <c r="K21" s="62">
        <v>0.3</v>
      </c>
      <c r="L21" s="62">
        <v>0.3</v>
      </c>
      <c r="M21" s="62">
        <v>0.3</v>
      </c>
    </row>
    <row r="22" spans="1:13" s="17" customFormat="1" ht="75" x14ac:dyDescent="0.2">
      <c r="A22" s="168">
        <v>11</v>
      </c>
      <c r="B22" s="224">
        <v>182</v>
      </c>
      <c r="C22" s="137" t="s">
        <v>21</v>
      </c>
      <c r="D22" s="137" t="s">
        <v>106</v>
      </c>
      <c r="E22" s="137" t="s">
        <v>105</v>
      </c>
      <c r="F22" s="137" t="s">
        <v>336</v>
      </c>
      <c r="G22" s="137" t="s">
        <v>104</v>
      </c>
      <c r="H22" s="137" t="s">
        <v>173</v>
      </c>
      <c r="I22" s="138" t="s">
        <v>177</v>
      </c>
      <c r="J22" s="169" t="s">
        <v>369</v>
      </c>
      <c r="K22" s="62">
        <f t="shared" ref="K22:M22" si="5">K23</f>
        <v>54.6</v>
      </c>
      <c r="L22" s="62">
        <f t="shared" si="5"/>
        <v>58.4</v>
      </c>
      <c r="M22" s="62">
        <f t="shared" si="5"/>
        <v>60.5</v>
      </c>
    </row>
    <row r="23" spans="1:13" s="17" customFormat="1" ht="126.75" customHeight="1" x14ac:dyDescent="0.2">
      <c r="A23" s="168">
        <v>12</v>
      </c>
      <c r="B23" s="224">
        <v>182</v>
      </c>
      <c r="C23" s="137" t="s">
        <v>21</v>
      </c>
      <c r="D23" s="137" t="s">
        <v>106</v>
      </c>
      <c r="E23" s="137" t="s">
        <v>105</v>
      </c>
      <c r="F23" s="137" t="s">
        <v>337</v>
      </c>
      <c r="G23" s="137" t="s">
        <v>104</v>
      </c>
      <c r="H23" s="137" t="s">
        <v>173</v>
      </c>
      <c r="I23" s="138" t="s">
        <v>177</v>
      </c>
      <c r="J23" s="169" t="s">
        <v>368</v>
      </c>
      <c r="K23" s="62">
        <v>54.6</v>
      </c>
      <c r="L23" s="62">
        <v>58.4</v>
      </c>
      <c r="M23" s="62">
        <v>60.5</v>
      </c>
    </row>
    <row r="24" spans="1:13" s="17" customFormat="1" ht="75" customHeight="1" x14ac:dyDescent="0.2">
      <c r="A24" s="168">
        <v>13</v>
      </c>
      <c r="B24" s="224">
        <v>182</v>
      </c>
      <c r="C24" s="137" t="s">
        <v>21</v>
      </c>
      <c r="D24" s="137" t="s">
        <v>106</v>
      </c>
      <c r="E24" s="137" t="s">
        <v>105</v>
      </c>
      <c r="F24" s="137" t="s">
        <v>338</v>
      </c>
      <c r="G24" s="137" t="s">
        <v>104</v>
      </c>
      <c r="H24" s="137" t="s">
        <v>173</v>
      </c>
      <c r="I24" s="138" t="s">
        <v>177</v>
      </c>
      <c r="J24" s="225" t="s">
        <v>391</v>
      </c>
      <c r="K24" s="62">
        <f>K25</f>
        <v>-6.5</v>
      </c>
      <c r="L24" s="62">
        <f t="shared" ref="L24:M24" si="6">L25</f>
        <v>-6.8</v>
      </c>
      <c r="M24" s="62">
        <f t="shared" si="6"/>
        <v>-7.7</v>
      </c>
    </row>
    <row r="25" spans="1:13" s="17" customFormat="1" ht="120" x14ac:dyDescent="0.2">
      <c r="A25" s="168">
        <v>14</v>
      </c>
      <c r="B25" s="224">
        <v>182</v>
      </c>
      <c r="C25" s="137" t="s">
        <v>21</v>
      </c>
      <c r="D25" s="137" t="s">
        <v>106</v>
      </c>
      <c r="E25" s="137" t="s">
        <v>105</v>
      </c>
      <c r="F25" s="137" t="s">
        <v>339</v>
      </c>
      <c r="G25" s="137" t="s">
        <v>104</v>
      </c>
      <c r="H25" s="137" t="s">
        <v>173</v>
      </c>
      <c r="I25" s="138" t="s">
        <v>177</v>
      </c>
      <c r="J25" s="169" t="s">
        <v>367</v>
      </c>
      <c r="K25" s="62">
        <v>-6.5</v>
      </c>
      <c r="L25" s="62">
        <v>-6.8</v>
      </c>
      <c r="M25" s="62">
        <v>-7.7</v>
      </c>
    </row>
    <row r="26" spans="1:13" ht="15" x14ac:dyDescent="0.2">
      <c r="A26" s="58">
        <v>15</v>
      </c>
      <c r="B26" s="59" t="s">
        <v>175</v>
      </c>
      <c r="C26" s="59" t="s">
        <v>21</v>
      </c>
      <c r="D26" s="59" t="s">
        <v>180</v>
      </c>
      <c r="E26" s="59" t="s">
        <v>103</v>
      </c>
      <c r="F26" s="59" t="s">
        <v>172</v>
      </c>
      <c r="G26" s="59" t="s">
        <v>103</v>
      </c>
      <c r="H26" s="59" t="s">
        <v>173</v>
      </c>
      <c r="I26" s="60" t="s">
        <v>177</v>
      </c>
      <c r="J26" s="61" t="s">
        <v>181</v>
      </c>
      <c r="K26" s="62">
        <f>K27+K29</f>
        <v>0.9</v>
      </c>
      <c r="L26" s="62">
        <f t="shared" ref="L26:M26" si="7">L27+L29</f>
        <v>0.9</v>
      </c>
      <c r="M26" s="62">
        <f t="shared" si="7"/>
        <v>1</v>
      </c>
    </row>
    <row r="27" spans="1:13" ht="15" hidden="1" outlineLevel="1" x14ac:dyDescent="0.2">
      <c r="A27" s="58">
        <v>12</v>
      </c>
      <c r="B27" s="59" t="s">
        <v>175</v>
      </c>
      <c r="C27" s="59" t="s">
        <v>21</v>
      </c>
      <c r="D27" s="59" t="s">
        <v>180</v>
      </c>
      <c r="E27" s="59" t="s">
        <v>104</v>
      </c>
      <c r="F27" s="59" t="s">
        <v>172</v>
      </c>
      <c r="G27" s="59" t="s">
        <v>103</v>
      </c>
      <c r="H27" s="59" t="s">
        <v>173</v>
      </c>
      <c r="I27" s="60" t="s">
        <v>177</v>
      </c>
      <c r="J27" s="61" t="s">
        <v>182</v>
      </c>
      <c r="K27" s="62">
        <f>K28</f>
        <v>0</v>
      </c>
      <c r="L27" s="62">
        <f t="shared" ref="L27:M27" si="8">L28</f>
        <v>0</v>
      </c>
      <c r="M27" s="62">
        <f t="shared" si="8"/>
        <v>0</v>
      </c>
    </row>
    <row r="28" spans="1:13" ht="45" hidden="1" outlineLevel="1" x14ac:dyDescent="0.2">
      <c r="A28" s="58">
        <v>13</v>
      </c>
      <c r="B28" s="59" t="s">
        <v>175</v>
      </c>
      <c r="C28" s="59" t="s">
        <v>21</v>
      </c>
      <c r="D28" s="59" t="s">
        <v>180</v>
      </c>
      <c r="E28" s="59" t="s">
        <v>104</v>
      </c>
      <c r="F28" s="59" t="s">
        <v>183</v>
      </c>
      <c r="G28" s="59" t="s">
        <v>65</v>
      </c>
      <c r="H28" s="59" t="s">
        <v>173</v>
      </c>
      <c r="I28" s="60" t="s">
        <v>177</v>
      </c>
      <c r="J28" s="61" t="s">
        <v>376</v>
      </c>
      <c r="K28" s="62">
        <v>0</v>
      </c>
      <c r="L28" s="62">
        <v>0</v>
      </c>
      <c r="M28" s="62">
        <v>0</v>
      </c>
    </row>
    <row r="29" spans="1:13" ht="15" collapsed="1" x14ac:dyDescent="0.2">
      <c r="A29" s="58">
        <v>16</v>
      </c>
      <c r="B29" s="59" t="s">
        <v>175</v>
      </c>
      <c r="C29" s="59" t="s">
        <v>21</v>
      </c>
      <c r="D29" s="59" t="s">
        <v>180</v>
      </c>
      <c r="E29" s="59" t="s">
        <v>180</v>
      </c>
      <c r="F29" s="59" t="s">
        <v>172</v>
      </c>
      <c r="G29" s="59" t="s">
        <v>103</v>
      </c>
      <c r="H29" s="59" t="s">
        <v>173</v>
      </c>
      <c r="I29" s="60" t="s">
        <v>177</v>
      </c>
      <c r="J29" s="61" t="s">
        <v>184</v>
      </c>
      <c r="K29" s="62">
        <f>K30+K32</f>
        <v>0.9</v>
      </c>
      <c r="L29" s="62">
        <f>L30+L32</f>
        <v>0.9</v>
      </c>
      <c r="M29" s="62">
        <f>M30+M32</f>
        <v>1</v>
      </c>
    </row>
    <row r="30" spans="1:13" ht="15" x14ac:dyDescent="0.2">
      <c r="A30" s="58">
        <v>17</v>
      </c>
      <c r="B30" s="137" t="s">
        <v>175</v>
      </c>
      <c r="C30" s="137" t="s">
        <v>21</v>
      </c>
      <c r="D30" s="137" t="s">
        <v>180</v>
      </c>
      <c r="E30" s="137" t="s">
        <v>180</v>
      </c>
      <c r="F30" s="137" t="s">
        <v>183</v>
      </c>
      <c r="G30" s="137" t="s">
        <v>103</v>
      </c>
      <c r="H30" s="137" t="s">
        <v>173</v>
      </c>
      <c r="I30" s="138" t="s">
        <v>177</v>
      </c>
      <c r="J30" s="61" t="s">
        <v>348</v>
      </c>
      <c r="K30" s="62">
        <f>K31</f>
        <v>0</v>
      </c>
      <c r="L30" s="62">
        <f>L31</f>
        <v>0</v>
      </c>
      <c r="M30" s="62">
        <f>M31</f>
        <v>0</v>
      </c>
    </row>
    <row r="31" spans="1:13" ht="30" x14ac:dyDescent="0.2">
      <c r="A31" s="58">
        <v>18</v>
      </c>
      <c r="B31" s="137" t="s">
        <v>175</v>
      </c>
      <c r="C31" s="137" t="s">
        <v>21</v>
      </c>
      <c r="D31" s="137" t="s">
        <v>180</v>
      </c>
      <c r="E31" s="137" t="s">
        <v>180</v>
      </c>
      <c r="F31" s="137" t="s">
        <v>349</v>
      </c>
      <c r="G31" s="137" t="s">
        <v>65</v>
      </c>
      <c r="H31" s="137" t="s">
        <v>173</v>
      </c>
      <c r="I31" s="138" t="s">
        <v>177</v>
      </c>
      <c r="J31" s="61" t="s">
        <v>350</v>
      </c>
      <c r="K31" s="62"/>
      <c r="L31" s="62"/>
      <c r="M31" s="62"/>
    </row>
    <row r="32" spans="1:13" ht="15" x14ac:dyDescent="0.2">
      <c r="A32" s="58">
        <v>19</v>
      </c>
      <c r="B32" s="59" t="s">
        <v>175</v>
      </c>
      <c r="C32" s="59" t="s">
        <v>21</v>
      </c>
      <c r="D32" s="59" t="s">
        <v>180</v>
      </c>
      <c r="E32" s="59" t="s">
        <v>180</v>
      </c>
      <c r="F32" s="59" t="s">
        <v>329</v>
      </c>
      <c r="G32" s="59" t="s">
        <v>103</v>
      </c>
      <c r="H32" s="59" t="s">
        <v>173</v>
      </c>
      <c r="I32" s="60" t="s">
        <v>177</v>
      </c>
      <c r="J32" s="61" t="s">
        <v>327</v>
      </c>
      <c r="K32" s="62">
        <f>K33</f>
        <v>0.9</v>
      </c>
      <c r="L32" s="62">
        <f t="shared" ref="L32:M32" si="9">L33</f>
        <v>0.9</v>
      </c>
      <c r="M32" s="62">
        <f t="shared" si="9"/>
        <v>1</v>
      </c>
    </row>
    <row r="33" spans="1:13" ht="36" customHeight="1" x14ac:dyDescent="0.2">
      <c r="A33" s="58">
        <v>20</v>
      </c>
      <c r="B33" s="59" t="s">
        <v>175</v>
      </c>
      <c r="C33" s="59" t="s">
        <v>21</v>
      </c>
      <c r="D33" s="59" t="s">
        <v>180</v>
      </c>
      <c r="E33" s="59" t="s">
        <v>180</v>
      </c>
      <c r="F33" s="59" t="s">
        <v>330</v>
      </c>
      <c r="G33" s="59" t="s">
        <v>65</v>
      </c>
      <c r="H33" s="59" t="s">
        <v>173</v>
      </c>
      <c r="I33" s="60" t="s">
        <v>177</v>
      </c>
      <c r="J33" s="61" t="s">
        <v>328</v>
      </c>
      <c r="K33" s="62">
        <v>0.9</v>
      </c>
      <c r="L33" s="62">
        <v>0.9</v>
      </c>
      <c r="M33" s="62">
        <v>1</v>
      </c>
    </row>
    <row r="34" spans="1:13" s="184" customFormat="1" ht="15" x14ac:dyDescent="0.2">
      <c r="A34" s="58">
        <v>21</v>
      </c>
      <c r="B34" s="59" t="s">
        <v>185</v>
      </c>
      <c r="C34" s="64" t="s">
        <v>22</v>
      </c>
      <c r="D34" s="64" t="s">
        <v>103</v>
      </c>
      <c r="E34" s="64" t="s">
        <v>103</v>
      </c>
      <c r="F34" s="64" t="s">
        <v>172</v>
      </c>
      <c r="G34" s="64" t="s">
        <v>103</v>
      </c>
      <c r="H34" s="64" t="s">
        <v>173</v>
      </c>
      <c r="I34" s="65" t="s">
        <v>172</v>
      </c>
      <c r="J34" s="68" t="s">
        <v>186</v>
      </c>
      <c r="K34" s="69">
        <f>K35</f>
        <v>6170.2</v>
      </c>
      <c r="L34" s="69">
        <f t="shared" ref="L34:M34" si="10">L35</f>
        <v>6018.4</v>
      </c>
      <c r="M34" s="69">
        <f t="shared" si="10"/>
        <v>6018.4</v>
      </c>
    </row>
    <row r="35" spans="1:13" s="184" customFormat="1" ht="30" customHeight="1" x14ac:dyDescent="0.2">
      <c r="A35" s="58">
        <v>22</v>
      </c>
      <c r="B35" s="59" t="s">
        <v>185</v>
      </c>
      <c r="C35" s="64" t="s">
        <v>22</v>
      </c>
      <c r="D35" s="64" t="s">
        <v>105</v>
      </c>
      <c r="E35" s="64" t="s">
        <v>103</v>
      </c>
      <c r="F35" s="64" t="s">
        <v>172</v>
      </c>
      <c r="G35" s="64" t="s">
        <v>103</v>
      </c>
      <c r="H35" s="64" t="s">
        <v>173</v>
      </c>
      <c r="I35" s="65" t="s">
        <v>172</v>
      </c>
      <c r="J35" s="68" t="s">
        <v>375</v>
      </c>
      <c r="K35" s="69">
        <f>K36+K42</f>
        <v>6170.2</v>
      </c>
      <c r="L35" s="69">
        <f t="shared" ref="L35:M35" si="11">L36+L42</f>
        <v>6018.4</v>
      </c>
      <c r="M35" s="69">
        <f t="shared" si="11"/>
        <v>6018.4</v>
      </c>
    </row>
    <row r="36" spans="1:13" s="184" customFormat="1" ht="30" hidden="1" outlineLevel="1" x14ac:dyDescent="0.2">
      <c r="A36" s="58">
        <v>23</v>
      </c>
      <c r="B36" s="59" t="s">
        <v>185</v>
      </c>
      <c r="C36" s="64" t="s">
        <v>22</v>
      </c>
      <c r="D36" s="64" t="s">
        <v>105</v>
      </c>
      <c r="E36" s="64" t="s">
        <v>65</v>
      </c>
      <c r="F36" s="64" t="s">
        <v>172</v>
      </c>
      <c r="G36" s="64" t="s">
        <v>103</v>
      </c>
      <c r="H36" s="64" t="s">
        <v>173</v>
      </c>
      <c r="I36" s="65" t="s">
        <v>265</v>
      </c>
      <c r="J36" s="68" t="s">
        <v>237</v>
      </c>
      <c r="K36" s="69">
        <f>K37+K39</f>
        <v>0</v>
      </c>
      <c r="L36" s="69">
        <f>L37+L39</f>
        <v>0</v>
      </c>
      <c r="M36" s="69">
        <f>M37+M39</f>
        <v>0</v>
      </c>
    </row>
    <row r="37" spans="1:13" s="183" customFormat="1" ht="45" hidden="1" outlineLevel="1" x14ac:dyDescent="0.2">
      <c r="A37" s="58">
        <v>25</v>
      </c>
      <c r="B37" s="59" t="s">
        <v>185</v>
      </c>
      <c r="C37" s="64" t="s">
        <v>22</v>
      </c>
      <c r="D37" s="64" t="s">
        <v>105</v>
      </c>
      <c r="E37" s="137" t="s">
        <v>42</v>
      </c>
      <c r="F37" s="137" t="s">
        <v>187</v>
      </c>
      <c r="G37" s="137" t="s">
        <v>103</v>
      </c>
      <c r="H37" s="137" t="s">
        <v>173</v>
      </c>
      <c r="I37" s="138" t="s">
        <v>265</v>
      </c>
      <c r="J37" s="68" t="s">
        <v>274</v>
      </c>
      <c r="K37" s="69">
        <f>K38</f>
        <v>0</v>
      </c>
      <c r="L37" s="69">
        <f>L38</f>
        <v>0</v>
      </c>
      <c r="M37" s="69">
        <f>M38</f>
        <v>0</v>
      </c>
    </row>
    <row r="38" spans="1:13" s="183" customFormat="1" ht="45" hidden="1" outlineLevel="1" x14ac:dyDescent="0.2">
      <c r="A38" s="58">
        <v>26</v>
      </c>
      <c r="B38" s="59" t="s">
        <v>185</v>
      </c>
      <c r="C38" s="64" t="s">
        <v>22</v>
      </c>
      <c r="D38" s="64" t="s">
        <v>105</v>
      </c>
      <c r="E38" s="137" t="s">
        <v>42</v>
      </c>
      <c r="F38" s="137" t="s">
        <v>187</v>
      </c>
      <c r="G38" s="137" t="s">
        <v>65</v>
      </c>
      <c r="H38" s="137" t="s">
        <v>173</v>
      </c>
      <c r="I38" s="138" t="s">
        <v>265</v>
      </c>
      <c r="J38" s="68" t="s">
        <v>273</v>
      </c>
      <c r="K38" s="69">
        <v>0</v>
      </c>
      <c r="L38" s="69">
        <v>0</v>
      </c>
      <c r="M38" s="69">
        <v>0</v>
      </c>
    </row>
    <row r="39" spans="1:13" ht="15.75" hidden="1" customHeight="1" outlineLevel="1" collapsed="1" x14ac:dyDescent="0.25">
      <c r="A39" s="58">
        <v>24</v>
      </c>
      <c r="B39" s="59" t="s">
        <v>185</v>
      </c>
      <c r="C39" s="59" t="s">
        <v>22</v>
      </c>
      <c r="D39" s="59" t="s">
        <v>105</v>
      </c>
      <c r="E39" s="59" t="s">
        <v>71</v>
      </c>
      <c r="F39" s="59" t="s">
        <v>188</v>
      </c>
      <c r="G39" s="59" t="s">
        <v>103</v>
      </c>
      <c r="H39" s="59" t="s">
        <v>173</v>
      </c>
      <c r="I39" s="60" t="s">
        <v>265</v>
      </c>
      <c r="J39" s="61" t="s">
        <v>189</v>
      </c>
      <c r="K39" s="67">
        <f t="shared" ref="K39:M40" si="12">K40</f>
        <v>0</v>
      </c>
      <c r="L39" s="67">
        <f t="shared" si="12"/>
        <v>0</v>
      </c>
      <c r="M39" s="67">
        <f t="shared" si="12"/>
        <v>0</v>
      </c>
    </row>
    <row r="40" spans="1:13" ht="16.899999999999999" hidden="1" customHeight="1" outlineLevel="1" x14ac:dyDescent="0.25">
      <c r="A40" s="58">
        <v>25</v>
      </c>
      <c r="B40" s="59" t="s">
        <v>185</v>
      </c>
      <c r="C40" s="59" t="s">
        <v>22</v>
      </c>
      <c r="D40" s="59" t="s">
        <v>105</v>
      </c>
      <c r="E40" s="59" t="s">
        <v>71</v>
      </c>
      <c r="F40" s="59" t="s">
        <v>188</v>
      </c>
      <c r="G40" s="59" t="s">
        <v>65</v>
      </c>
      <c r="H40" s="59" t="s">
        <v>173</v>
      </c>
      <c r="I40" s="60" t="s">
        <v>265</v>
      </c>
      <c r="J40" s="61" t="s">
        <v>200</v>
      </c>
      <c r="K40" s="67">
        <f t="shared" si="12"/>
        <v>0</v>
      </c>
      <c r="L40" s="67">
        <f t="shared" si="12"/>
        <v>0</v>
      </c>
      <c r="M40" s="67">
        <f t="shared" si="12"/>
        <v>0</v>
      </c>
    </row>
    <row r="41" spans="1:13" ht="63.75" hidden="1" customHeight="1" outlineLevel="1" x14ac:dyDescent="0.25">
      <c r="A41" s="58">
        <v>26</v>
      </c>
      <c r="B41" s="59" t="s">
        <v>185</v>
      </c>
      <c r="C41" s="59" t="s">
        <v>22</v>
      </c>
      <c r="D41" s="59" t="s">
        <v>105</v>
      </c>
      <c r="E41" s="59" t="s">
        <v>71</v>
      </c>
      <c r="F41" s="59" t="s">
        <v>188</v>
      </c>
      <c r="G41" s="59" t="s">
        <v>65</v>
      </c>
      <c r="H41" s="59" t="s">
        <v>239</v>
      </c>
      <c r="I41" s="60" t="s">
        <v>265</v>
      </c>
      <c r="J41" s="61" t="s">
        <v>279</v>
      </c>
      <c r="K41" s="67">
        <v>0</v>
      </c>
      <c r="L41" s="67"/>
      <c r="M41" s="67"/>
    </row>
    <row r="42" spans="1:13" ht="18" customHeight="1" collapsed="1" x14ac:dyDescent="0.25">
      <c r="A42" s="58">
        <v>23</v>
      </c>
      <c r="B42" s="59" t="s">
        <v>185</v>
      </c>
      <c r="C42" s="59" t="s">
        <v>22</v>
      </c>
      <c r="D42" s="59" t="s">
        <v>105</v>
      </c>
      <c r="E42" s="59" t="s">
        <v>64</v>
      </c>
      <c r="F42" s="59" t="s">
        <v>172</v>
      </c>
      <c r="G42" s="59" t="s">
        <v>103</v>
      </c>
      <c r="H42" s="59" t="s">
        <v>173</v>
      </c>
      <c r="I42" s="60" t="s">
        <v>265</v>
      </c>
      <c r="J42" s="61" t="s">
        <v>102</v>
      </c>
      <c r="K42" s="67">
        <f t="shared" ref="K42:M43" si="13">K43</f>
        <v>6170.2</v>
      </c>
      <c r="L42" s="67">
        <f t="shared" si="13"/>
        <v>6018.4</v>
      </c>
      <c r="M42" s="67">
        <f t="shared" si="13"/>
        <v>6018.4</v>
      </c>
    </row>
    <row r="43" spans="1:13" ht="15" customHeight="1" x14ac:dyDescent="0.25">
      <c r="A43" s="58">
        <v>24</v>
      </c>
      <c r="B43" s="59" t="s">
        <v>185</v>
      </c>
      <c r="C43" s="59" t="s">
        <v>22</v>
      </c>
      <c r="D43" s="59" t="s">
        <v>105</v>
      </c>
      <c r="E43" s="59" t="s">
        <v>90</v>
      </c>
      <c r="F43" s="59" t="s">
        <v>188</v>
      </c>
      <c r="G43" s="59" t="s">
        <v>103</v>
      </c>
      <c r="H43" s="59" t="s">
        <v>173</v>
      </c>
      <c r="I43" s="60" t="s">
        <v>265</v>
      </c>
      <c r="J43" s="61" t="s">
        <v>228</v>
      </c>
      <c r="K43" s="67">
        <f t="shared" si="13"/>
        <v>6170.2</v>
      </c>
      <c r="L43" s="67">
        <f t="shared" si="13"/>
        <v>6018.4</v>
      </c>
      <c r="M43" s="67">
        <f t="shared" si="13"/>
        <v>6018.4</v>
      </c>
    </row>
    <row r="44" spans="1:13" ht="30" customHeight="1" x14ac:dyDescent="0.25">
      <c r="A44" s="58">
        <v>25</v>
      </c>
      <c r="B44" s="59" t="s">
        <v>185</v>
      </c>
      <c r="C44" s="59" t="s">
        <v>22</v>
      </c>
      <c r="D44" s="59" t="s">
        <v>105</v>
      </c>
      <c r="E44" s="59" t="s">
        <v>90</v>
      </c>
      <c r="F44" s="59" t="s">
        <v>188</v>
      </c>
      <c r="G44" s="59" t="s">
        <v>65</v>
      </c>
      <c r="H44" s="59" t="s">
        <v>173</v>
      </c>
      <c r="I44" s="60" t="s">
        <v>265</v>
      </c>
      <c r="J44" s="61" t="s">
        <v>287</v>
      </c>
      <c r="K44" s="67">
        <f>K45+K46</f>
        <v>6170.2</v>
      </c>
      <c r="L44" s="67">
        <f t="shared" ref="L44:M44" si="14">L45+L46</f>
        <v>6018.4</v>
      </c>
      <c r="M44" s="67">
        <f t="shared" si="14"/>
        <v>6018.4</v>
      </c>
    </row>
    <row r="45" spans="1:13" ht="63.75" customHeight="1" x14ac:dyDescent="0.25">
      <c r="A45" s="58">
        <v>26</v>
      </c>
      <c r="B45" s="59" t="s">
        <v>185</v>
      </c>
      <c r="C45" s="59" t="s">
        <v>22</v>
      </c>
      <c r="D45" s="59" t="s">
        <v>105</v>
      </c>
      <c r="E45" s="59" t="s">
        <v>90</v>
      </c>
      <c r="F45" s="59" t="s">
        <v>188</v>
      </c>
      <c r="G45" s="59" t="s">
        <v>65</v>
      </c>
      <c r="H45" s="59" t="s">
        <v>238</v>
      </c>
      <c r="I45" s="60" t="s">
        <v>265</v>
      </c>
      <c r="J45" s="61" t="s">
        <v>280</v>
      </c>
      <c r="K45" s="66">
        <v>6160.2</v>
      </c>
      <c r="L45" s="66">
        <v>6008.4</v>
      </c>
      <c r="M45" s="67">
        <v>6008.4</v>
      </c>
    </row>
    <row r="46" spans="1:13" ht="58.15" customHeight="1" x14ac:dyDescent="0.25">
      <c r="A46" s="58">
        <v>27</v>
      </c>
      <c r="B46" s="59" t="s">
        <v>185</v>
      </c>
      <c r="C46" s="59" t="s">
        <v>22</v>
      </c>
      <c r="D46" s="59" t="s">
        <v>105</v>
      </c>
      <c r="E46" s="59" t="s">
        <v>90</v>
      </c>
      <c r="F46" s="59" t="s">
        <v>188</v>
      </c>
      <c r="G46" s="59" t="s">
        <v>65</v>
      </c>
      <c r="H46" s="59" t="s">
        <v>288</v>
      </c>
      <c r="I46" s="60" t="s">
        <v>265</v>
      </c>
      <c r="J46" s="61" t="s">
        <v>377</v>
      </c>
      <c r="K46" s="66">
        <v>10</v>
      </c>
      <c r="L46" s="66">
        <v>10</v>
      </c>
      <c r="M46" s="67">
        <v>10</v>
      </c>
    </row>
    <row r="47" spans="1:13" ht="54" hidden="1" customHeight="1" outlineLevel="1" x14ac:dyDescent="0.25">
      <c r="A47" s="58">
        <v>28</v>
      </c>
      <c r="B47" s="59" t="s">
        <v>185</v>
      </c>
      <c r="C47" s="137" t="s">
        <v>22</v>
      </c>
      <c r="D47" s="137" t="s">
        <v>105</v>
      </c>
      <c r="E47" s="137" t="s">
        <v>90</v>
      </c>
      <c r="F47" s="137" t="s">
        <v>188</v>
      </c>
      <c r="G47" s="137" t="s">
        <v>65</v>
      </c>
      <c r="H47" s="137" t="s">
        <v>275</v>
      </c>
      <c r="I47" s="138" t="s">
        <v>265</v>
      </c>
      <c r="J47" s="61" t="s">
        <v>281</v>
      </c>
      <c r="K47" s="67"/>
      <c r="L47" s="67"/>
      <c r="M47" s="66"/>
    </row>
    <row r="48" spans="1:13" ht="15" collapsed="1" x14ac:dyDescent="0.2">
      <c r="A48" s="242" t="s">
        <v>127</v>
      </c>
      <c r="B48" s="242"/>
      <c r="C48" s="242"/>
      <c r="D48" s="242"/>
      <c r="E48" s="242"/>
      <c r="F48" s="242"/>
      <c r="G48" s="242"/>
      <c r="H48" s="242"/>
      <c r="I48" s="242"/>
      <c r="J48" s="242"/>
      <c r="K48" s="62">
        <f>K12+K34</f>
        <v>6302</v>
      </c>
      <c r="L48" s="62">
        <f>L12+L34</f>
        <v>6148.2</v>
      </c>
      <c r="M48" s="62">
        <f>M12+M34</f>
        <v>6150.5999999999995</v>
      </c>
    </row>
    <row r="49" spans="13:13" ht="15" x14ac:dyDescent="0.2">
      <c r="M49" s="186"/>
    </row>
  </sheetData>
  <mergeCells count="17">
    <mergeCell ref="A1:G1"/>
    <mergeCell ref="J1:M1"/>
    <mergeCell ref="A2:G2"/>
    <mergeCell ref="J2:M2"/>
    <mergeCell ref="A3:G3"/>
    <mergeCell ref="J3:M3"/>
    <mergeCell ref="A48:J48"/>
    <mergeCell ref="K4:M5"/>
    <mergeCell ref="B7:L7"/>
    <mergeCell ref="J8:K8"/>
    <mergeCell ref="L8:M8"/>
    <mergeCell ref="A9:A10"/>
    <mergeCell ref="B9:I9"/>
    <mergeCell ref="J9:J10"/>
    <mergeCell ref="K9:K10"/>
    <mergeCell ref="L9:L10"/>
    <mergeCell ref="M9:M10"/>
  </mergeCells>
  <pageMargins left="0.70866141732283472" right="0.70866141732283472" top="0.74803149606299213" bottom="0.74803149606299213" header="0.31496062992125984" footer="0.31496062992125984"/>
  <pageSetup paperSize="9" scale="67" fitToHeight="0" orientation="portrait" r:id="rId1"/>
  <headerFooter>
    <oddHeader>&amp;R&amp;D&amp;T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abSelected="1" zoomScaleNormal="100" workbookViewId="0">
      <selection activeCell="B25" sqref="B25"/>
    </sheetView>
  </sheetViews>
  <sheetFormatPr defaultRowHeight="12.75" outlineLevelRow="1" x14ac:dyDescent="0.2"/>
  <cols>
    <col min="1" max="1" width="8.5703125" style="124" customWidth="1"/>
    <col min="2" max="2" width="48.85546875" style="226" customWidth="1"/>
    <col min="3" max="3" width="16.5703125" style="124" customWidth="1"/>
    <col min="4" max="4" width="12.85546875" style="124" customWidth="1"/>
    <col min="5" max="6" width="12" style="124" customWidth="1"/>
    <col min="7" max="16384" width="9.140625" style="124"/>
  </cols>
  <sheetData>
    <row r="1" spans="1:6" x14ac:dyDescent="0.2">
      <c r="D1" s="260" t="s">
        <v>341</v>
      </c>
      <c r="E1" s="260"/>
      <c r="F1" s="260"/>
    </row>
    <row r="2" spans="1:6" x14ac:dyDescent="0.2">
      <c r="D2" s="261" t="s">
        <v>139</v>
      </c>
      <c r="E2" s="261"/>
      <c r="F2" s="261"/>
    </row>
    <row r="3" spans="1:6" s="227" customFormat="1" ht="15.75" x14ac:dyDescent="0.2">
      <c r="B3" s="18"/>
      <c r="D3" s="262" t="s">
        <v>398</v>
      </c>
      <c r="E3" s="262"/>
      <c r="F3" s="262"/>
    </row>
    <row r="4" spans="1:6" s="227" customFormat="1" ht="30" customHeight="1" x14ac:dyDescent="0.2">
      <c r="B4" s="18"/>
      <c r="D4" s="264" t="s">
        <v>393</v>
      </c>
      <c r="E4" s="264"/>
      <c r="F4" s="264"/>
    </row>
    <row r="5" spans="1:6" s="227" customFormat="1" ht="0.75" customHeight="1" x14ac:dyDescent="0.2">
      <c r="B5" s="18"/>
      <c r="D5" s="264"/>
      <c r="E5" s="264"/>
      <c r="F5" s="264"/>
    </row>
    <row r="6" spans="1:6" s="178" customFormat="1" ht="56.25" customHeight="1" x14ac:dyDescent="0.25">
      <c r="A6" s="263" t="s">
        <v>399</v>
      </c>
      <c r="B6" s="263"/>
      <c r="C6" s="263"/>
      <c r="D6" s="263"/>
      <c r="E6" s="263"/>
      <c r="F6" s="263"/>
    </row>
    <row r="7" spans="1:6" s="227" customFormat="1" ht="15.75" x14ac:dyDescent="0.2">
      <c r="A7" s="20"/>
      <c r="B7" s="21"/>
      <c r="C7" s="19"/>
      <c r="D7" s="19"/>
      <c r="E7" s="19"/>
      <c r="F7" s="19"/>
    </row>
    <row r="8" spans="1:6" s="227" customFormat="1" ht="15.75" x14ac:dyDescent="0.25">
      <c r="A8" s="22"/>
      <c r="B8" s="23"/>
      <c r="C8" s="24"/>
      <c r="D8" s="228"/>
      <c r="E8" s="228"/>
      <c r="F8" s="228" t="s">
        <v>17</v>
      </c>
    </row>
    <row r="9" spans="1:6" s="227" customFormat="1" ht="38.25" customHeight="1" x14ac:dyDescent="0.2">
      <c r="A9" s="25" t="s">
        <v>18</v>
      </c>
      <c r="B9" s="28" t="s">
        <v>115</v>
      </c>
      <c r="C9" s="26" t="s">
        <v>14</v>
      </c>
      <c r="D9" s="13" t="s">
        <v>325</v>
      </c>
      <c r="E9" s="13" t="s">
        <v>346</v>
      </c>
      <c r="F9" s="13" t="s">
        <v>402</v>
      </c>
    </row>
    <row r="10" spans="1:6" s="227" customFormat="1" ht="15.75" x14ac:dyDescent="0.25">
      <c r="A10" s="27"/>
      <c r="B10" s="28" t="s">
        <v>21</v>
      </c>
      <c r="C10" s="29" t="s">
        <v>22</v>
      </c>
      <c r="D10" s="29" t="s">
        <v>23</v>
      </c>
      <c r="E10" s="29" t="s">
        <v>24</v>
      </c>
      <c r="F10" s="29" t="s">
        <v>25</v>
      </c>
    </row>
    <row r="11" spans="1:6" s="43" customFormat="1" ht="15.75" x14ac:dyDescent="0.25">
      <c r="A11" s="39" t="s">
        <v>21</v>
      </c>
      <c r="B11" s="40" t="s">
        <v>31</v>
      </c>
      <c r="C11" s="41" t="s">
        <v>116</v>
      </c>
      <c r="D11" s="42">
        <f>SUM(D12:D15)</f>
        <v>5015.7</v>
      </c>
      <c r="E11" s="42">
        <f t="shared" ref="E11:F11" si="0">SUM(E12:E15)</f>
        <v>4782.6000000000004</v>
      </c>
      <c r="F11" s="42">
        <f t="shared" si="0"/>
        <v>4682.6000000000004</v>
      </c>
    </row>
    <row r="12" spans="1:6" s="227" customFormat="1" ht="54.75" customHeight="1" x14ac:dyDescent="0.25">
      <c r="A12" s="32" t="s">
        <v>22</v>
      </c>
      <c r="B12" s="170" t="s">
        <v>69</v>
      </c>
      <c r="C12" s="30" t="s">
        <v>117</v>
      </c>
      <c r="D12" s="31">
        <f>'4- ведомственная'!G13</f>
        <v>1954.6</v>
      </c>
      <c r="E12" s="31">
        <f>'4- ведомственная'!H13</f>
        <v>1819.2</v>
      </c>
      <c r="F12" s="31">
        <f>'4- ведомственная'!I13</f>
        <v>1819.2</v>
      </c>
    </row>
    <row r="13" spans="1:6" s="227" customFormat="1" ht="69" customHeight="1" x14ac:dyDescent="0.25">
      <c r="A13" s="27" t="s">
        <v>23</v>
      </c>
      <c r="B13" s="229" t="s">
        <v>392</v>
      </c>
      <c r="C13" s="30" t="s">
        <v>118</v>
      </c>
      <c r="D13" s="31">
        <f>'4- ведомственная'!G21</f>
        <v>2947.1</v>
      </c>
      <c r="E13" s="31">
        <f>'4- ведомственная'!H21</f>
        <v>2879.4</v>
      </c>
      <c r="F13" s="31">
        <f>'4- ведомственная'!I21</f>
        <v>2779.4</v>
      </c>
    </row>
    <row r="14" spans="1:6" s="227" customFormat="1" ht="15.75" x14ac:dyDescent="0.25">
      <c r="A14" s="27" t="s">
        <v>24</v>
      </c>
      <c r="B14" s="11" t="s">
        <v>73</v>
      </c>
      <c r="C14" s="30" t="s">
        <v>119</v>
      </c>
      <c r="D14" s="31">
        <f>'4- ведомственная'!G33</f>
        <v>40</v>
      </c>
      <c r="E14" s="31">
        <f>'4- ведомственная'!H33</f>
        <v>40</v>
      </c>
      <c r="F14" s="31">
        <f>'4- ведомственная'!I33</f>
        <v>40</v>
      </c>
    </row>
    <row r="15" spans="1:6" s="227" customFormat="1" ht="15.75" x14ac:dyDescent="0.25">
      <c r="A15" s="27" t="s">
        <v>25</v>
      </c>
      <c r="B15" s="11" t="s">
        <v>354</v>
      </c>
      <c r="C15" s="30" t="s">
        <v>351</v>
      </c>
      <c r="D15" s="31">
        <f>'4- ведомственная'!G39</f>
        <v>74</v>
      </c>
      <c r="E15" s="31">
        <f>'4- ведомственная'!H39</f>
        <v>44</v>
      </c>
      <c r="F15" s="31">
        <f>'4- ведомственная'!I39</f>
        <v>44</v>
      </c>
    </row>
    <row r="16" spans="1:6" s="227" customFormat="1" ht="31.5" x14ac:dyDescent="0.25">
      <c r="A16" s="27" t="s">
        <v>26</v>
      </c>
      <c r="B16" s="33" t="s">
        <v>128</v>
      </c>
      <c r="C16" s="34" t="s">
        <v>129</v>
      </c>
      <c r="D16" s="31">
        <f>D17</f>
        <v>182.2</v>
      </c>
      <c r="E16" s="31">
        <f t="shared" ref="E16:F16" si="1">E17</f>
        <v>182.2</v>
      </c>
      <c r="F16" s="31">
        <f t="shared" si="1"/>
        <v>182.2</v>
      </c>
    </row>
    <row r="17" spans="1:6" s="227" customFormat="1" ht="53.25" customHeight="1" x14ac:dyDescent="0.25">
      <c r="A17" s="27" t="s">
        <v>35</v>
      </c>
      <c r="B17" s="12" t="s">
        <v>324</v>
      </c>
      <c r="C17" s="35" t="s">
        <v>240</v>
      </c>
      <c r="D17" s="31">
        <f>'4- ведомственная'!G49</f>
        <v>182.2</v>
      </c>
      <c r="E17" s="31">
        <f>'4- ведомственная'!H49</f>
        <v>182.2</v>
      </c>
      <c r="F17" s="31">
        <f>'4- ведомственная'!I49</f>
        <v>182.2</v>
      </c>
    </row>
    <row r="18" spans="1:6" s="43" customFormat="1" ht="15.75" x14ac:dyDescent="0.25">
      <c r="A18" s="44" t="s">
        <v>36</v>
      </c>
      <c r="B18" s="40" t="s">
        <v>80</v>
      </c>
      <c r="C18" s="41" t="s">
        <v>120</v>
      </c>
      <c r="D18" s="42">
        <f>SUM(D19:D20)</f>
        <v>161.1</v>
      </c>
      <c r="E18" s="42">
        <f>SUM(E19:E20)</f>
        <v>96.9</v>
      </c>
      <c r="F18" s="42">
        <f>SUM(F19:F20)</f>
        <v>97.9</v>
      </c>
    </row>
    <row r="19" spans="1:6" s="227" customFormat="1" ht="15.75" x14ac:dyDescent="0.25">
      <c r="A19" s="32" t="s">
        <v>37</v>
      </c>
      <c r="B19" s="11" t="s">
        <v>77</v>
      </c>
      <c r="C19" s="30" t="s">
        <v>121</v>
      </c>
      <c r="D19" s="31">
        <f>'4- ведомственная'!G62</f>
        <v>101.1</v>
      </c>
      <c r="E19" s="31">
        <f>'4- ведомственная'!H62</f>
        <v>96.9</v>
      </c>
      <c r="F19" s="31">
        <f>'4- ведомственная'!I62</f>
        <v>97.9</v>
      </c>
    </row>
    <row r="20" spans="1:6" s="227" customFormat="1" ht="31.5" x14ac:dyDescent="0.25">
      <c r="A20" s="32" t="s">
        <v>65</v>
      </c>
      <c r="B20" s="11" t="s">
        <v>92</v>
      </c>
      <c r="C20" s="30" t="s">
        <v>331</v>
      </c>
      <c r="D20" s="31">
        <f>'4- ведомственная'!G71</f>
        <v>60</v>
      </c>
      <c r="E20" s="31">
        <f>'4- ведомственная'!H71</f>
        <v>0</v>
      </c>
      <c r="F20" s="31">
        <f>'4- ведомственная'!I71</f>
        <v>0</v>
      </c>
    </row>
    <row r="21" spans="1:6" s="43" customFormat="1" ht="33.6" customHeight="1" x14ac:dyDescent="0.25">
      <c r="A21" s="44" t="s">
        <v>66</v>
      </c>
      <c r="B21" s="40" t="s">
        <v>94</v>
      </c>
      <c r="C21" s="41" t="s">
        <v>122</v>
      </c>
      <c r="D21" s="42">
        <f>SUM(D22:D22)</f>
        <v>347.7</v>
      </c>
      <c r="E21" s="42">
        <f>SUM(E22:E22)</f>
        <v>331.2</v>
      </c>
      <c r="F21" s="42">
        <f>SUM(F22:F22)</f>
        <v>262.60000000000002</v>
      </c>
    </row>
    <row r="22" spans="1:6" s="227" customFormat="1" ht="15.75" x14ac:dyDescent="0.25">
      <c r="A22" s="32" t="s">
        <v>38</v>
      </c>
      <c r="B22" s="11" t="s">
        <v>97</v>
      </c>
      <c r="C22" s="30" t="s">
        <v>123</v>
      </c>
      <c r="D22" s="31">
        <f>'4- ведомственная'!G84</f>
        <v>347.7</v>
      </c>
      <c r="E22" s="31">
        <f>'4- ведомственная'!H84</f>
        <v>331.2</v>
      </c>
      <c r="F22" s="31">
        <f>'4- ведомственная'!I84</f>
        <v>262.60000000000002</v>
      </c>
    </row>
    <row r="23" spans="1:6" s="227" customFormat="1" ht="15.75" hidden="1" outlineLevel="1" x14ac:dyDescent="0.25">
      <c r="A23" s="32" t="s">
        <v>38</v>
      </c>
      <c r="B23" s="121" t="s">
        <v>294</v>
      </c>
      <c r="C23" s="41" t="s">
        <v>303</v>
      </c>
      <c r="D23" s="31">
        <f>D24</f>
        <v>0</v>
      </c>
      <c r="E23" s="31">
        <f t="shared" ref="E23:F23" si="2">E24</f>
        <v>0</v>
      </c>
      <c r="F23" s="31">
        <f t="shared" si="2"/>
        <v>0</v>
      </c>
    </row>
    <row r="24" spans="1:6" s="227" customFormat="1" ht="15.75" hidden="1" outlineLevel="1" x14ac:dyDescent="0.25">
      <c r="A24" s="32" t="s">
        <v>39</v>
      </c>
      <c r="B24" s="171" t="s">
        <v>296</v>
      </c>
      <c r="C24" s="30" t="s">
        <v>304</v>
      </c>
      <c r="D24" s="31">
        <f>'4- ведомственная'!G99</f>
        <v>0</v>
      </c>
      <c r="E24" s="31">
        <f>'4- ведомственная'!H99</f>
        <v>0</v>
      </c>
      <c r="F24" s="31">
        <f>'4- ведомственная'!I99</f>
        <v>0</v>
      </c>
    </row>
    <row r="25" spans="1:6" s="48" customFormat="1" ht="69" customHeight="1" collapsed="1" x14ac:dyDescent="0.25">
      <c r="A25" s="45" t="s">
        <v>39</v>
      </c>
      <c r="B25" s="53" t="s">
        <v>431</v>
      </c>
      <c r="C25" s="46" t="s">
        <v>124</v>
      </c>
      <c r="D25" s="47">
        <f>SUM(D26:D26)</f>
        <v>595.29999999999995</v>
      </c>
      <c r="E25" s="47">
        <f>SUM(E26:E26)</f>
        <v>595.29999999999995</v>
      </c>
      <c r="F25" s="47">
        <f>SUM(F26:F26)</f>
        <v>595.29999999999995</v>
      </c>
    </row>
    <row r="26" spans="1:6" s="227" customFormat="1" ht="34.15" customHeight="1" x14ac:dyDescent="0.25">
      <c r="A26" s="32" t="s">
        <v>40</v>
      </c>
      <c r="B26" s="11" t="s">
        <v>101</v>
      </c>
      <c r="C26" s="30" t="s">
        <v>125</v>
      </c>
      <c r="D26" s="31">
        <f>'4- ведомственная'!G106</f>
        <v>595.29999999999995</v>
      </c>
      <c r="E26" s="31">
        <f>'4- ведомственная'!H106</f>
        <v>595.29999999999995</v>
      </c>
      <c r="F26" s="31">
        <f>'4- ведомственная'!I106</f>
        <v>595.29999999999995</v>
      </c>
    </row>
    <row r="27" spans="1:6" s="227" customFormat="1" ht="18" customHeight="1" x14ac:dyDescent="0.25">
      <c r="A27" s="32" t="s">
        <v>41</v>
      </c>
      <c r="B27" s="11" t="s">
        <v>126</v>
      </c>
      <c r="C27" s="30"/>
      <c r="D27" s="31"/>
      <c r="E27" s="31">
        <f>'4- ведомственная'!H118</f>
        <v>160</v>
      </c>
      <c r="F27" s="31">
        <f>'4- ведомственная'!I118</f>
        <v>330</v>
      </c>
    </row>
    <row r="28" spans="1:6" s="43" customFormat="1" ht="15.75" x14ac:dyDescent="0.25">
      <c r="A28" s="259" t="s">
        <v>127</v>
      </c>
      <c r="B28" s="259"/>
      <c r="C28" s="41"/>
      <c r="D28" s="42">
        <f>D11+D16+D18+D21+D23+D25</f>
        <v>6302</v>
      </c>
      <c r="E28" s="42">
        <f>E11+E16+E18+E21+E23+E25+E27</f>
        <v>6148.2</v>
      </c>
      <c r="F28" s="42">
        <f>F11+F16+F18+F21+F23+F25+F27</f>
        <v>6150.6</v>
      </c>
    </row>
    <row r="29" spans="1:6" x14ac:dyDescent="0.2">
      <c r="E29" s="185"/>
      <c r="F29" s="185"/>
    </row>
  </sheetData>
  <mergeCells count="6">
    <mergeCell ref="A28:B28"/>
    <mergeCell ref="D1:F1"/>
    <mergeCell ref="D2:F2"/>
    <mergeCell ref="D3:F3"/>
    <mergeCell ref="A6:F6"/>
    <mergeCell ref="D4:F5"/>
  </mergeCells>
  <pageMargins left="0.70866141732283472" right="0.70866141732283472" top="0.74803149606299213" bottom="0.74803149606299213"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0"/>
  <sheetViews>
    <sheetView view="pageBreakPreview" zoomScale="70" zoomScaleNormal="70" zoomScaleSheetLayoutView="70" workbookViewId="0">
      <pane xSplit="1" ySplit="10" topLeftCell="B11" activePane="bottomRight" state="frozen"/>
      <selection activeCell="C3" sqref="C3:F3"/>
      <selection pane="topRight" activeCell="C3" sqref="C3:F3"/>
      <selection pane="bottomLeft" activeCell="C3" sqref="C3:F3"/>
      <selection pane="bottomRight" activeCell="B105" sqref="B105"/>
    </sheetView>
  </sheetViews>
  <sheetFormatPr defaultColWidth="9.140625" defaultRowHeight="12.75" outlineLevelRow="1" x14ac:dyDescent="0.2"/>
  <cols>
    <col min="1" max="1" width="6.7109375" style="189" customWidth="1"/>
    <col min="2" max="2" width="77.140625" style="190" customWidth="1"/>
    <col min="3" max="3" width="11" style="190" customWidth="1"/>
    <col min="4" max="4" width="11.85546875" style="191" customWidth="1"/>
    <col min="5" max="5" width="18.5703125" style="191" customWidth="1"/>
    <col min="6" max="6" width="10.5703125" style="191" customWidth="1"/>
    <col min="7" max="7" width="14.42578125" style="17" customWidth="1"/>
    <col min="8" max="8" width="11.85546875" style="17" customWidth="1"/>
    <col min="9" max="9" width="12.7109375" style="17" customWidth="1"/>
    <col min="10" max="16384" width="9.140625" style="17"/>
  </cols>
  <sheetData>
    <row r="1" spans="1:9" ht="15.75" x14ac:dyDescent="0.25">
      <c r="F1" s="98"/>
      <c r="G1" s="266" t="s">
        <v>342</v>
      </c>
      <c r="H1" s="266"/>
      <c r="I1" s="266"/>
    </row>
    <row r="2" spans="1:9" ht="13.5" customHeight="1" x14ac:dyDescent="0.25">
      <c r="F2" s="98"/>
      <c r="G2" s="266" t="s">
        <v>139</v>
      </c>
      <c r="H2" s="266"/>
      <c r="I2" s="266"/>
    </row>
    <row r="3" spans="1:9" ht="12.75" customHeight="1" x14ac:dyDescent="0.25">
      <c r="F3" s="99"/>
      <c r="G3" s="262" t="s">
        <v>400</v>
      </c>
      <c r="H3" s="262"/>
      <c r="I3" s="262"/>
    </row>
    <row r="4" spans="1:9" ht="28.15" customHeight="1" x14ac:dyDescent="0.2">
      <c r="G4" s="267" t="s">
        <v>393</v>
      </c>
      <c r="H4" s="267"/>
      <c r="I4" s="267"/>
    </row>
    <row r="5" spans="1:9" s="180" customFormat="1" ht="18.75" x14ac:dyDescent="0.3">
      <c r="A5" s="265" t="s">
        <v>131</v>
      </c>
      <c r="B5" s="265"/>
      <c r="C5" s="265"/>
      <c r="D5" s="265"/>
      <c r="E5" s="265"/>
      <c r="F5" s="265"/>
      <c r="G5" s="179"/>
    </row>
    <row r="6" spans="1:9" s="180" customFormat="1" ht="18.75" x14ac:dyDescent="0.3">
      <c r="A6" s="265" t="s">
        <v>401</v>
      </c>
      <c r="B6" s="265"/>
      <c r="C6" s="265"/>
      <c r="D6" s="265"/>
      <c r="E6" s="265"/>
      <c r="F6" s="265"/>
      <c r="G6" s="179"/>
    </row>
    <row r="7" spans="1:9" s="6" customFormat="1" ht="15.75" x14ac:dyDescent="0.25">
      <c r="A7" s="192"/>
      <c r="B7" s="193"/>
      <c r="C7" s="193"/>
      <c r="D7" s="193"/>
      <c r="E7" s="193"/>
      <c r="F7" s="193"/>
      <c r="G7" s="193"/>
    </row>
    <row r="8" spans="1:9" ht="15.75" x14ac:dyDescent="0.25">
      <c r="B8" s="2"/>
      <c r="C8" s="2"/>
      <c r="D8" s="3"/>
      <c r="E8" s="3"/>
      <c r="F8" s="3"/>
      <c r="G8" s="1"/>
      <c r="I8" s="1" t="s">
        <v>17</v>
      </c>
    </row>
    <row r="9" spans="1:9" ht="31.5" customHeight="1" x14ac:dyDescent="0.25">
      <c r="A9" s="10" t="s">
        <v>18</v>
      </c>
      <c r="B9" s="5" t="s">
        <v>19</v>
      </c>
      <c r="C9" s="4" t="s">
        <v>29</v>
      </c>
      <c r="D9" s="49" t="s">
        <v>14</v>
      </c>
      <c r="E9" s="49" t="s">
        <v>20</v>
      </c>
      <c r="F9" s="4" t="s">
        <v>9</v>
      </c>
      <c r="G9" s="13" t="s">
        <v>325</v>
      </c>
      <c r="H9" s="13" t="s">
        <v>346</v>
      </c>
      <c r="I9" s="13" t="s">
        <v>402</v>
      </c>
    </row>
    <row r="10" spans="1:9" ht="15.75" x14ac:dyDescent="0.25">
      <c r="A10" s="5"/>
      <c r="B10" s="4" t="s">
        <v>21</v>
      </c>
      <c r="C10" s="4" t="s">
        <v>22</v>
      </c>
      <c r="D10" s="49" t="s">
        <v>23</v>
      </c>
      <c r="E10" s="49" t="s">
        <v>24</v>
      </c>
      <c r="F10" s="4" t="s">
        <v>25</v>
      </c>
      <c r="G10" s="4" t="s">
        <v>26</v>
      </c>
      <c r="H10" s="194"/>
      <c r="I10" s="194"/>
    </row>
    <row r="11" spans="1:9" ht="31.5" x14ac:dyDescent="0.25">
      <c r="A11" s="7" t="s">
        <v>21</v>
      </c>
      <c r="B11" s="171" t="s">
        <v>366</v>
      </c>
      <c r="C11" s="100">
        <v>886</v>
      </c>
      <c r="D11" s="49"/>
      <c r="E11" s="49"/>
      <c r="F11" s="49"/>
      <c r="G11" s="36">
        <f>G12+G48+G61+G77+G98+G105</f>
        <v>6302</v>
      </c>
      <c r="H11" s="36">
        <f>H12+H48+H61+H77+H98+H105+H118</f>
        <v>6148.2</v>
      </c>
      <c r="I11" s="36">
        <f>I12+I48+I61+I77+I98+I105+I118</f>
        <v>6150.6</v>
      </c>
    </row>
    <row r="12" spans="1:9" ht="15.75" x14ac:dyDescent="0.25">
      <c r="A12" s="7" t="s">
        <v>22</v>
      </c>
      <c r="B12" s="9" t="s">
        <v>31</v>
      </c>
      <c r="C12" s="100">
        <v>886</v>
      </c>
      <c r="D12" s="49" t="s">
        <v>0</v>
      </c>
      <c r="E12" s="49" t="s">
        <v>27</v>
      </c>
      <c r="F12" s="49" t="s">
        <v>27</v>
      </c>
      <c r="G12" s="36">
        <f>G13+G21+G33+G39</f>
        <v>5015.7</v>
      </c>
      <c r="H12" s="36">
        <f t="shared" ref="H12:I12" si="0">H13+H21+H33+H39</f>
        <v>4782.6000000000004</v>
      </c>
      <c r="I12" s="36">
        <f t="shared" si="0"/>
        <v>4682.6000000000004</v>
      </c>
    </row>
    <row r="13" spans="1:9" ht="31.5" x14ac:dyDescent="0.25">
      <c r="A13" s="7" t="s">
        <v>23</v>
      </c>
      <c r="B13" s="101" t="s">
        <v>69</v>
      </c>
      <c r="C13" s="100">
        <v>886</v>
      </c>
      <c r="D13" s="49" t="s">
        <v>1</v>
      </c>
      <c r="E13" s="49" t="s">
        <v>27</v>
      </c>
      <c r="F13" s="49" t="s">
        <v>27</v>
      </c>
      <c r="G13" s="36">
        <f>G14</f>
        <v>1954.6</v>
      </c>
      <c r="H13" s="36">
        <f t="shared" ref="H13:I15" si="1">H14</f>
        <v>1819.2</v>
      </c>
      <c r="I13" s="36">
        <f t="shared" si="1"/>
        <v>1819.2</v>
      </c>
    </row>
    <row r="14" spans="1:9" ht="15.75" x14ac:dyDescent="0.25">
      <c r="A14" s="7" t="s">
        <v>24</v>
      </c>
      <c r="B14" s="101" t="s">
        <v>67</v>
      </c>
      <c r="C14" s="100">
        <v>886</v>
      </c>
      <c r="D14" s="49" t="s">
        <v>1</v>
      </c>
      <c r="E14" s="49" t="s">
        <v>201</v>
      </c>
      <c r="F14" s="49" t="s">
        <v>27</v>
      </c>
      <c r="G14" s="36">
        <f>G15</f>
        <v>1954.6</v>
      </c>
      <c r="H14" s="36">
        <f t="shared" si="1"/>
        <v>1819.2</v>
      </c>
      <c r="I14" s="36">
        <f t="shared" si="1"/>
        <v>1819.2</v>
      </c>
    </row>
    <row r="15" spans="1:9" ht="15.75" x14ac:dyDescent="0.25">
      <c r="A15" s="7" t="s">
        <v>25</v>
      </c>
      <c r="B15" s="9" t="s">
        <v>68</v>
      </c>
      <c r="C15" s="100">
        <v>886</v>
      </c>
      <c r="D15" s="49" t="s">
        <v>1</v>
      </c>
      <c r="E15" s="49" t="s">
        <v>202</v>
      </c>
      <c r="F15" s="49" t="s">
        <v>27</v>
      </c>
      <c r="G15" s="36">
        <f>G16</f>
        <v>1954.6</v>
      </c>
      <c r="H15" s="36">
        <f t="shared" si="1"/>
        <v>1819.2</v>
      </c>
      <c r="I15" s="36">
        <f t="shared" si="1"/>
        <v>1819.2</v>
      </c>
    </row>
    <row r="16" spans="1:9" ht="31.5" x14ac:dyDescent="0.25">
      <c r="A16" s="7" t="s">
        <v>26</v>
      </c>
      <c r="B16" s="9" t="s">
        <v>132</v>
      </c>
      <c r="C16" s="100">
        <v>886</v>
      </c>
      <c r="D16" s="49" t="s">
        <v>1</v>
      </c>
      <c r="E16" s="49" t="s">
        <v>203</v>
      </c>
      <c r="F16" s="49" t="s">
        <v>27</v>
      </c>
      <c r="G16" s="36">
        <f>G17+G19</f>
        <v>1954.6</v>
      </c>
      <c r="H16" s="36">
        <f>H17+H19</f>
        <v>1819.2</v>
      </c>
      <c r="I16" s="36">
        <f>I17+I19</f>
        <v>1819.2</v>
      </c>
    </row>
    <row r="17" spans="1:9" ht="51" customHeight="1" x14ac:dyDescent="0.25">
      <c r="A17" s="7" t="s">
        <v>35</v>
      </c>
      <c r="B17" s="9" t="s">
        <v>247</v>
      </c>
      <c r="C17" s="100">
        <v>886</v>
      </c>
      <c r="D17" s="49" t="s">
        <v>1</v>
      </c>
      <c r="E17" s="49" t="s">
        <v>203</v>
      </c>
      <c r="F17" s="49" t="s">
        <v>28</v>
      </c>
      <c r="G17" s="36">
        <f>G18</f>
        <v>1954.6</v>
      </c>
      <c r="H17" s="36">
        <f>H18</f>
        <v>1819.2</v>
      </c>
      <c r="I17" s="36">
        <f>I18</f>
        <v>1819.2</v>
      </c>
    </row>
    <row r="18" spans="1:9" ht="18.75" customHeight="1" x14ac:dyDescent="0.25">
      <c r="A18" s="7" t="s">
        <v>36</v>
      </c>
      <c r="B18" s="9" t="s">
        <v>32</v>
      </c>
      <c r="C18" s="100">
        <v>886</v>
      </c>
      <c r="D18" s="49" t="s">
        <v>1</v>
      </c>
      <c r="E18" s="49" t="s">
        <v>203</v>
      </c>
      <c r="F18" s="49" t="s">
        <v>30</v>
      </c>
      <c r="G18" s="104">
        <v>1954.6</v>
      </c>
      <c r="H18" s="104">
        <v>1819.2</v>
      </c>
      <c r="I18" s="104">
        <v>1819.2</v>
      </c>
    </row>
    <row r="19" spans="1:9" ht="21.75" hidden="1" customHeight="1" outlineLevel="1" x14ac:dyDescent="0.25">
      <c r="A19" s="7" t="s">
        <v>37</v>
      </c>
      <c r="B19" s="9" t="s">
        <v>33</v>
      </c>
      <c r="C19" s="100">
        <v>886</v>
      </c>
      <c r="D19" s="49" t="s">
        <v>1</v>
      </c>
      <c r="E19" s="49" t="s">
        <v>203</v>
      </c>
      <c r="F19" s="49" t="s">
        <v>13</v>
      </c>
      <c r="G19" s="36">
        <f>G20</f>
        <v>0</v>
      </c>
      <c r="H19" s="36">
        <f>H20</f>
        <v>0</v>
      </c>
      <c r="I19" s="36">
        <f>I20</f>
        <v>0</v>
      </c>
    </row>
    <row r="20" spans="1:9" ht="31.5" hidden="1" outlineLevel="1" x14ac:dyDescent="0.25">
      <c r="A20" s="7" t="s">
        <v>65</v>
      </c>
      <c r="B20" s="9" t="s">
        <v>34</v>
      </c>
      <c r="C20" s="100">
        <v>886</v>
      </c>
      <c r="D20" s="49" t="s">
        <v>1</v>
      </c>
      <c r="E20" s="49" t="s">
        <v>203</v>
      </c>
      <c r="F20" s="49" t="s">
        <v>8</v>
      </c>
      <c r="G20" s="36"/>
      <c r="H20" s="37"/>
      <c r="I20" s="37"/>
    </row>
    <row r="21" spans="1:9" ht="47.25" collapsed="1" x14ac:dyDescent="0.25">
      <c r="A21" s="7" t="s">
        <v>37</v>
      </c>
      <c r="B21" s="229" t="s">
        <v>392</v>
      </c>
      <c r="C21" s="100">
        <v>886</v>
      </c>
      <c r="D21" s="49" t="s">
        <v>2</v>
      </c>
      <c r="E21" s="49" t="s">
        <v>27</v>
      </c>
      <c r="F21" s="49" t="s">
        <v>27</v>
      </c>
      <c r="G21" s="36">
        <f t="shared" ref="G21:I23" si="2">G22</f>
        <v>2947.1</v>
      </c>
      <c r="H21" s="36">
        <f t="shared" si="2"/>
        <v>2879.4</v>
      </c>
      <c r="I21" s="36">
        <f t="shared" si="2"/>
        <v>2779.4</v>
      </c>
    </row>
    <row r="22" spans="1:9" ht="38.25" customHeight="1" x14ac:dyDescent="0.25">
      <c r="A22" s="7" t="s">
        <v>65</v>
      </c>
      <c r="B22" s="101" t="s">
        <v>72</v>
      </c>
      <c r="C22" s="100">
        <v>886</v>
      </c>
      <c r="D22" s="49" t="s">
        <v>2</v>
      </c>
      <c r="E22" s="49" t="s">
        <v>204</v>
      </c>
      <c r="F22" s="49" t="s">
        <v>27</v>
      </c>
      <c r="G22" s="36">
        <f t="shared" si="2"/>
        <v>2947.1</v>
      </c>
      <c r="H22" s="36">
        <f t="shared" si="2"/>
        <v>2879.4</v>
      </c>
      <c r="I22" s="36">
        <f t="shared" si="2"/>
        <v>2779.4</v>
      </c>
    </row>
    <row r="23" spans="1:9" ht="31.5" x14ac:dyDescent="0.25">
      <c r="A23" s="7" t="s">
        <v>66</v>
      </c>
      <c r="B23" s="102" t="s">
        <v>133</v>
      </c>
      <c r="C23" s="100">
        <v>886</v>
      </c>
      <c r="D23" s="49" t="s">
        <v>2</v>
      </c>
      <c r="E23" s="49" t="s">
        <v>205</v>
      </c>
      <c r="F23" s="49" t="s">
        <v>27</v>
      </c>
      <c r="G23" s="36">
        <f>G24</f>
        <v>2947.1</v>
      </c>
      <c r="H23" s="36">
        <f t="shared" si="2"/>
        <v>2879.4</v>
      </c>
      <c r="I23" s="36">
        <f t="shared" si="2"/>
        <v>2779.4</v>
      </c>
    </row>
    <row r="24" spans="1:9" ht="47.25" x14ac:dyDescent="0.25">
      <c r="A24" s="7" t="s">
        <v>38</v>
      </c>
      <c r="B24" s="9" t="s">
        <v>134</v>
      </c>
      <c r="C24" s="100">
        <v>886</v>
      </c>
      <c r="D24" s="49" t="s">
        <v>2</v>
      </c>
      <c r="E24" s="49" t="s">
        <v>206</v>
      </c>
      <c r="F24" s="49" t="s">
        <v>27</v>
      </c>
      <c r="G24" s="36">
        <f>G25+G27+G29+G31</f>
        <v>2947.1</v>
      </c>
      <c r="H24" s="36">
        <f t="shared" ref="H24:I24" si="3">H25+H27+H29+H31</f>
        <v>2879.4</v>
      </c>
      <c r="I24" s="36">
        <f t="shared" si="3"/>
        <v>2779.4</v>
      </c>
    </row>
    <row r="25" spans="1:9" ht="51" customHeight="1" x14ac:dyDescent="0.25">
      <c r="A25" s="7" t="s">
        <v>39</v>
      </c>
      <c r="B25" s="9" t="s">
        <v>247</v>
      </c>
      <c r="C25" s="100">
        <v>886</v>
      </c>
      <c r="D25" s="49" t="s">
        <v>2</v>
      </c>
      <c r="E25" s="49" t="s">
        <v>206</v>
      </c>
      <c r="F25" s="49" t="s">
        <v>28</v>
      </c>
      <c r="G25" s="36">
        <f>G26</f>
        <v>1700</v>
      </c>
      <c r="H25" s="36">
        <f>H26</f>
        <v>1632.3</v>
      </c>
      <c r="I25" s="36">
        <f>I26</f>
        <v>1632.3</v>
      </c>
    </row>
    <row r="26" spans="1:9" ht="20.25" customHeight="1" x14ac:dyDescent="0.25">
      <c r="A26" s="7" t="s">
        <v>40</v>
      </c>
      <c r="B26" s="9" t="s">
        <v>32</v>
      </c>
      <c r="C26" s="100">
        <v>886</v>
      </c>
      <c r="D26" s="49" t="s">
        <v>2</v>
      </c>
      <c r="E26" s="49" t="s">
        <v>206</v>
      </c>
      <c r="F26" s="49" t="s">
        <v>30</v>
      </c>
      <c r="G26" s="36">
        <v>1700</v>
      </c>
      <c r="H26" s="36">
        <v>1632.3</v>
      </c>
      <c r="I26" s="36">
        <v>1632.3</v>
      </c>
    </row>
    <row r="27" spans="1:9" ht="21" customHeight="1" x14ac:dyDescent="0.25">
      <c r="A27" s="7" t="s">
        <v>41</v>
      </c>
      <c r="B27" s="9" t="s">
        <v>33</v>
      </c>
      <c r="C27" s="100">
        <v>886</v>
      </c>
      <c r="D27" s="49" t="s">
        <v>2</v>
      </c>
      <c r="E27" s="49" t="s">
        <v>206</v>
      </c>
      <c r="F27" s="49" t="s">
        <v>13</v>
      </c>
      <c r="G27" s="36">
        <f>G28</f>
        <v>1247</v>
      </c>
      <c r="H27" s="36">
        <f>H28</f>
        <v>1247</v>
      </c>
      <c r="I27" s="36">
        <f>I28</f>
        <v>1147</v>
      </c>
    </row>
    <row r="28" spans="1:9" ht="31.5" x14ac:dyDescent="0.25">
      <c r="A28" s="7" t="s">
        <v>42</v>
      </c>
      <c r="B28" s="133" t="s">
        <v>34</v>
      </c>
      <c r="C28" s="100">
        <v>886</v>
      </c>
      <c r="D28" s="49" t="s">
        <v>2</v>
      </c>
      <c r="E28" s="49" t="s">
        <v>206</v>
      </c>
      <c r="F28" s="49" t="s">
        <v>8</v>
      </c>
      <c r="G28" s="36">
        <v>1247</v>
      </c>
      <c r="H28" s="36">
        <v>1247</v>
      </c>
      <c r="I28" s="36">
        <v>1147</v>
      </c>
    </row>
    <row r="29" spans="1:9" ht="31.5" hidden="1" outlineLevel="1" x14ac:dyDescent="0.25">
      <c r="A29" s="7" t="s">
        <v>43</v>
      </c>
      <c r="B29" s="230" t="s">
        <v>290</v>
      </c>
      <c r="C29" s="100">
        <v>886</v>
      </c>
      <c r="D29" s="49" t="s">
        <v>2</v>
      </c>
      <c r="E29" s="49" t="s">
        <v>206</v>
      </c>
      <c r="F29" s="49" t="s">
        <v>109</v>
      </c>
      <c r="G29" s="36">
        <f>G30</f>
        <v>0</v>
      </c>
      <c r="H29" s="36">
        <f t="shared" ref="H29:I29" si="4">H30</f>
        <v>0</v>
      </c>
      <c r="I29" s="36">
        <f t="shared" si="4"/>
        <v>0</v>
      </c>
    </row>
    <row r="30" spans="1:9" ht="15.75" hidden="1" outlineLevel="1" x14ac:dyDescent="0.25">
      <c r="A30" s="7" t="s">
        <v>70</v>
      </c>
      <c r="B30" s="105" t="s">
        <v>291</v>
      </c>
      <c r="C30" s="100">
        <v>886</v>
      </c>
      <c r="D30" s="49" t="s">
        <v>2</v>
      </c>
      <c r="E30" s="49" t="s">
        <v>206</v>
      </c>
      <c r="F30" s="49" t="s">
        <v>111</v>
      </c>
      <c r="G30" s="36"/>
      <c r="H30" s="36"/>
      <c r="I30" s="36"/>
    </row>
    <row r="31" spans="1:9" ht="15.75" collapsed="1" x14ac:dyDescent="0.25">
      <c r="A31" s="7" t="s">
        <v>43</v>
      </c>
      <c r="B31" s="12" t="s">
        <v>75</v>
      </c>
      <c r="C31" s="100">
        <v>886</v>
      </c>
      <c r="D31" s="49" t="s">
        <v>2</v>
      </c>
      <c r="E31" s="49" t="s">
        <v>206</v>
      </c>
      <c r="F31" s="49" t="s">
        <v>11</v>
      </c>
      <c r="G31" s="36">
        <f>G32</f>
        <v>0.1</v>
      </c>
      <c r="H31" s="36">
        <f>H32</f>
        <v>0.1</v>
      </c>
      <c r="I31" s="36">
        <f>I32</f>
        <v>0.1</v>
      </c>
    </row>
    <row r="32" spans="1:9" ht="15.75" x14ac:dyDescent="0.25">
      <c r="A32" s="7" t="s">
        <v>70</v>
      </c>
      <c r="B32" s="102" t="s">
        <v>107</v>
      </c>
      <c r="C32" s="100">
        <v>886</v>
      </c>
      <c r="D32" s="49" t="s">
        <v>2</v>
      </c>
      <c r="E32" s="49" t="s">
        <v>206</v>
      </c>
      <c r="F32" s="49" t="s">
        <v>108</v>
      </c>
      <c r="G32" s="36">
        <v>0.1</v>
      </c>
      <c r="H32" s="36">
        <v>0.1</v>
      </c>
      <c r="I32" s="36">
        <v>0.1</v>
      </c>
    </row>
    <row r="33" spans="1:9" ht="15.75" x14ac:dyDescent="0.25">
      <c r="A33" s="7" t="s">
        <v>71</v>
      </c>
      <c r="B33" s="97" t="s">
        <v>73</v>
      </c>
      <c r="C33" s="100">
        <v>886</v>
      </c>
      <c r="D33" s="52" t="s">
        <v>74</v>
      </c>
      <c r="E33" s="52"/>
      <c r="F33" s="52"/>
      <c r="G33" s="104">
        <f>G34</f>
        <v>40</v>
      </c>
      <c r="H33" s="104">
        <f t="shared" ref="H33:I37" si="5">H34</f>
        <v>40</v>
      </c>
      <c r="I33" s="104">
        <f t="shared" si="5"/>
        <v>40</v>
      </c>
    </row>
    <row r="34" spans="1:9" ht="19.5" customHeight="1" x14ac:dyDescent="0.25">
      <c r="A34" s="7" t="s">
        <v>44</v>
      </c>
      <c r="B34" s="12" t="s">
        <v>72</v>
      </c>
      <c r="C34" s="100">
        <v>886</v>
      </c>
      <c r="D34" s="52" t="s">
        <v>74</v>
      </c>
      <c r="E34" s="52" t="s">
        <v>204</v>
      </c>
      <c r="F34" s="52"/>
      <c r="G34" s="104">
        <f>G35</f>
        <v>40</v>
      </c>
      <c r="H34" s="104">
        <f t="shared" si="5"/>
        <v>40</v>
      </c>
      <c r="I34" s="104">
        <f t="shared" si="5"/>
        <v>40</v>
      </c>
    </row>
    <row r="35" spans="1:9" ht="31.5" x14ac:dyDescent="0.25">
      <c r="A35" s="7" t="s">
        <v>45</v>
      </c>
      <c r="B35" s="102" t="s">
        <v>133</v>
      </c>
      <c r="C35" s="100">
        <v>886</v>
      </c>
      <c r="D35" s="52" t="s">
        <v>74</v>
      </c>
      <c r="E35" s="52" t="s">
        <v>205</v>
      </c>
      <c r="F35" s="52"/>
      <c r="G35" s="104">
        <f>G36</f>
        <v>40</v>
      </c>
      <c r="H35" s="104">
        <f t="shared" si="5"/>
        <v>40</v>
      </c>
      <c r="I35" s="104">
        <f t="shared" si="5"/>
        <v>40</v>
      </c>
    </row>
    <row r="36" spans="1:9" ht="47.25" x14ac:dyDescent="0.25">
      <c r="A36" s="7" t="s">
        <v>46</v>
      </c>
      <c r="B36" s="12" t="s">
        <v>135</v>
      </c>
      <c r="C36" s="100">
        <v>886</v>
      </c>
      <c r="D36" s="52" t="s">
        <v>74</v>
      </c>
      <c r="E36" s="52" t="s">
        <v>207</v>
      </c>
      <c r="F36" s="52"/>
      <c r="G36" s="104">
        <f>G37</f>
        <v>40</v>
      </c>
      <c r="H36" s="104">
        <f t="shared" si="5"/>
        <v>40</v>
      </c>
      <c r="I36" s="104">
        <f t="shared" si="5"/>
        <v>40</v>
      </c>
    </row>
    <row r="37" spans="1:9" ht="15.75" x14ac:dyDescent="0.25">
      <c r="A37" s="7" t="s">
        <v>47</v>
      </c>
      <c r="B37" s="12" t="s">
        <v>75</v>
      </c>
      <c r="C37" s="100">
        <v>886</v>
      </c>
      <c r="D37" s="52" t="s">
        <v>74</v>
      </c>
      <c r="E37" s="52" t="s">
        <v>207</v>
      </c>
      <c r="F37" s="52" t="s">
        <v>11</v>
      </c>
      <c r="G37" s="104">
        <f>G38</f>
        <v>40</v>
      </c>
      <c r="H37" s="104">
        <f t="shared" si="5"/>
        <v>40</v>
      </c>
      <c r="I37" s="104">
        <f t="shared" si="5"/>
        <v>40</v>
      </c>
    </row>
    <row r="38" spans="1:9" ht="15.75" x14ac:dyDescent="0.25">
      <c r="A38" s="7" t="s">
        <v>48</v>
      </c>
      <c r="B38" s="12" t="s">
        <v>76</v>
      </c>
      <c r="C38" s="100">
        <v>886</v>
      </c>
      <c r="D38" s="52" t="s">
        <v>74</v>
      </c>
      <c r="E38" s="52" t="s">
        <v>207</v>
      </c>
      <c r="F38" s="52" t="s">
        <v>10</v>
      </c>
      <c r="G38" s="104">
        <v>40</v>
      </c>
      <c r="H38" s="104">
        <v>40</v>
      </c>
      <c r="I38" s="104">
        <v>40</v>
      </c>
    </row>
    <row r="39" spans="1:9" ht="15.75" x14ac:dyDescent="0.25">
      <c r="A39" s="7" t="s">
        <v>49</v>
      </c>
      <c r="B39" s="105" t="s">
        <v>354</v>
      </c>
      <c r="C39" s="100">
        <v>886</v>
      </c>
      <c r="D39" s="49" t="s">
        <v>351</v>
      </c>
      <c r="E39" s="52"/>
      <c r="F39" s="52"/>
      <c r="G39" s="104">
        <f>G40</f>
        <v>74</v>
      </c>
      <c r="H39" s="104">
        <f t="shared" ref="H39:I39" si="6">H40</f>
        <v>44</v>
      </c>
      <c r="I39" s="104">
        <f t="shared" si="6"/>
        <v>44</v>
      </c>
    </row>
    <row r="40" spans="1:9" ht="47.25" x14ac:dyDescent="0.25">
      <c r="A40" s="7" t="s">
        <v>50</v>
      </c>
      <c r="B40" s="173" t="s">
        <v>298</v>
      </c>
      <c r="C40" s="100">
        <v>886</v>
      </c>
      <c r="D40" s="49" t="s">
        <v>351</v>
      </c>
      <c r="E40" s="49" t="s">
        <v>208</v>
      </c>
      <c r="F40" s="174"/>
      <c r="G40" s="175">
        <f>G41</f>
        <v>74</v>
      </c>
      <c r="H40" s="175">
        <f t="shared" ref="H40:I46" si="7">H41</f>
        <v>44</v>
      </c>
      <c r="I40" s="175">
        <f t="shared" si="7"/>
        <v>44</v>
      </c>
    </row>
    <row r="41" spans="1:9" ht="38.25" customHeight="1" x14ac:dyDescent="0.25">
      <c r="A41" s="7" t="s">
        <v>51</v>
      </c>
      <c r="B41" s="9" t="s">
        <v>378</v>
      </c>
      <c r="C41" s="100">
        <v>886</v>
      </c>
      <c r="D41" s="49" t="s">
        <v>351</v>
      </c>
      <c r="E41" s="49" t="s">
        <v>352</v>
      </c>
      <c r="F41" s="174"/>
      <c r="G41" s="175">
        <f>G42+G45</f>
        <v>74</v>
      </c>
      <c r="H41" s="175">
        <f t="shared" ref="H41:I41" si="8">H42+H45</f>
        <v>44</v>
      </c>
      <c r="I41" s="175">
        <f t="shared" si="8"/>
        <v>44</v>
      </c>
    </row>
    <row r="42" spans="1:9" ht="88.5" customHeight="1" x14ac:dyDescent="0.25">
      <c r="A42" s="7" t="s">
        <v>52</v>
      </c>
      <c r="B42" s="9" t="s">
        <v>380</v>
      </c>
      <c r="C42" s="100">
        <v>886</v>
      </c>
      <c r="D42" s="49" t="s">
        <v>351</v>
      </c>
      <c r="E42" s="49" t="s">
        <v>381</v>
      </c>
      <c r="F42" s="174"/>
      <c r="G42" s="104">
        <f>G43</f>
        <v>44</v>
      </c>
      <c r="H42" s="104">
        <f t="shared" ref="H42:I43" si="9">H43</f>
        <v>44</v>
      </c>
      <c r="I42" s="104">
        <f t="shared" si="9"/>
        <v>44</v>
      </c>
    </row>
    <row r="43" spans="1:9" ht="26.25" customHeight="1" x14ac:dyDescent="0.25">
      <c r="A43" s="7" t="s">
        <v>53</v>
      </c>
      <c r="B43" s="9" t="s">
        <v>33</v>
      </c>
      <c r="C43" s="100">
        <v>886</v>
      </c>
      <c r="D43" s="49" t="s">
        <v>351</v>
      </c>
      <c r="E43" s="49" t="s">
        <v>381</v>
      </c>
      <c r="F43" s="215" t="s">
        <v>13</v>
      </c>
      <c r="G43" s="175">
        <f>G44</f>
        <v>44</v>
      </c>
      <c r="H43" s="175">
        <f t="shared" si="9"/>
        <v>44</v>
      </c>
      <c r="I43" s="175">
        <f t="shared" si="9"/>
        <v>44</v>
      </c>
    </row>
    <row r="44" spans="1:9" ht="38.25" customHeight="1" x14ac:dyDescent="0.25">
      <c r="A44" s="7" t="s">
        <v>54</v>
      </c>
      <c r="B44" s="133" t="s">
        <v>34</v>
      </c>
      <c r="C44" s="100">
        <v>886</v>
      </c>
      <c r="D44" s="49" t="s">
        <v>351</v>
      </c>
      <c r="E44" s="49" t="s">
        <v>381</v>
      </c>
      <c r="F44" s="215" t="s">
        <v>8</v>
      </c>
      <c r="G44" s="104">
        <v>44</v>
      </c>
      <c r="H44" s="104">
        <v>44</v>
      </c>
      <c r="I44" s="104">
        <v>44</v>
      </c>
    </row>
    <row r="45" spans="1:9" ht="78.75" x14ac:dyDescent="0.25">
      <c r="A45" s="7" t="s">
        <v>55</v>
      </c>
      <c r="B45" s="12" t="s">
        <v>379</v>
      </c>
      <c r="C45" s="100">
        <v>886</v>
      </c>
      <c r="D45" s="49" t="s">
        <v>351</v>
      </c>
      <c r="E45" s="52" t="s">
        <v>353</v>
      </c>
      <c r="F45" s="215"/>
      <c r="G45" s="175">
        <f>G46</f>
        <v>30</v>
      </c>
      <c r="H45" s="175">
        <f t="shared" si="7"/>
        <v>0</v>
      </c>
      <c r="I45" s="175">
        <f t="shared" si="7"/>
        <v>0</v>
      </c>
    </row>
    <row r="46" spans="1:9" ht="31.5" x14ac:dyDescent="0.25">
      <c r="A46" s="7" t="s">
        <v>56</v>
      </c>
      <c r="B46" s="9" t="s">
        <v>33</v>
      </c>
      <c r="C46" s="100">
        <v>886</v>
      </c>
      <c r="D46" s="49" t="s">
        <v>351</v>
      </c>
      <c r="E46" s="52" t="s">
        <v>353</v>
      </c>
      <c r="F46" s="215" t="s">
        <v>13</v>
      </c>
      <c r="G46" s="175">
        <f>G47</f>
        <v>30</v>
      </c>
      <c r="H46" s="175">
        <f t="shared" si="7"/>
        <v>0</v>
      </c>
      <c r="I46" s="175">
        <f t="shared" si="7"/>
        <v>0</v>
      </c>
    </row>
    <row r="47" spans="1:9" ht="31.5" x14ac:dyDescent="0.25">
      <c r="A47" s="7" t="s">
        <v>57</v>
      </c>
      <c r="B47" s="133" t="s">
        <v>34</v>
      </c>
      <c r="C47" s="100">
        <v>886</v>
      </c>
      <c r="D47" s="49" t="s">
        <v>351</v>
      </c>
      <c r="E47" s="52" t="s">
        <v>353</v>
      </c>
      <c r="F47" s="215" t="s">
        <v>8</v>
      </c>
      <c r="G47" s="175">
        <v>30</v>
      </c>
      <c r="H47" s="175"/>
      <c r="I47" s="175"/>
    </row>
    <row r="48" spans="1:9" ht="15.75" x14ac:dyDescent="0.25">
      <c r="A48" s="7" t="s">
        <v>58</v>
      </c>
      <c r="B48" s="97" t="s">
        <v>114</v>
      </c>
      <c r="C48" s="100">
        <v>886</v>
      </c>
      <c r="D48" s="52" t="s">
        <v>129</v>
      </c>
      <c r="E48" s="52"/>
      <c r="F48" s="52"/>
      <c r="G48" s="104">
        <f>G49</f>
        <v>182.2</v>
      </c>
      <c r="H48" s="104">
        <f t="shared" ref="H48:I48" si="10">H49</f>
        <v>182.2</v>
      </c>
      <c r="I48" s="104">
        <f t="shared" si="10"/>
        <v>182.2</v>
      </c>
    </row>
    <row r="49" spans="1:9" ht="31.5" x14ac:dyDescent="0.25">
      <c r="A49" s="7" t="s">
        <v>59</v>
      </c>
      <c r="B49" s="12" t="s">
        <v>324</v>
      </c>
      <c r="C49" s="100">
        <v>886</v>
      </c>
      <c r="D49" s="52" t="s">
        <v>240</v>
      </c>
      <c r="E49" s="52"/>
      <c r="F49" s="52"/>
      <c r="G49" s="104">
        <f>G50</f>
        <v>182.2</v>
      </c>
      <c r="H49" s="104">
        <f t="shared" ref="G49:I53" si="11">H50</f>
        <v>182.2</v>
      </c>
      <c r="I49" s="104">
        <f t="shared" si="11"/>
        <v>182.2</v>
      </c>
    </row>
    <row r="50" spans="1:9" ht="33" customHeight="1" x14ac:dyDescent="0.25">
      <c r="A50" s="7" t="s">
        <v>60</v>
      </c>
      <c r="B50" s="102" t="s">
        <v>256</v>
      </c>
      <c r="C50" s="100">
        <v>886</v>
      </c>
      <c r="D50" s="139" t="s">
        <v>240</v>
      </c>
      <c r="E50" s="52" t="s">
        <v>208</v>
      </c>
      <c r="F50" s="52"/>
      <c r="G50" s="104">
        <f t="shared" si="11"/>
        <v>182.2</v>
      </c>
      <c r="H50" s="104">
        <f t="shared" si="11"/>
        <v>182.2</v>
      </c>
      <c r="I50" s="104">
        <f t="shared" si="11"/>
        <v>182.2</v>
      </c>
    </row>
    <row r="51" spans="1:9" ht="33" customHeight="1" x14ac:dyDescent="0.25">
      <c r="A51" s="7" t="s">
        <v>61</v>
      </c>
      <c r="B51" s="134" t="s">
        <v>254</v>
      </c>
      <c r="C51" s="100">
        <v>886</v>
      </c>
      <c r="D51" s="139" t="s">
        <v>240</v>
      </c>
      <c r="E51" s="52" t="s">
        <v>209</v>
      </c>
      <c r="F51" s="52"/>
      <c r="G51" s="104">
        <f>G52+G55+G58</f>
        <v>182.2</v>
      </c>
      <c r="H51" s="104">
        <f t="shared" ref="H51:I51" si="12">H52+H55+H58</f>
        <v>182.2</v>
      </c>
      <c r="I51" s="104">
        <f t="shared" si="12"/>
        <v>182.2</v>
      </c>
    </row>
    <row r="52" spans="1:9" ht="95.45" customHeight="1" x14ac:dyDescent="0.25">
      <c r="A52" s="7" t="s">
        <v>62</v>
      </c>
      <c r="B52" s="12" t="s">
        <v>257</v>
      </c>
      <c r="C52" s="100">
        <v>886</v>
      </c>
      <c r="D52" s="139" t="s">
        <v>240</v>
      </c>
      <c r="E52" s="52" t="s">
        <v>210</v>
      </c>
      <c r="F52" s="52"/>
      <c r="G52" s="104">
        <f t="shared" si="11"/>
        <v>182.1</v>
      </c>
      <c r="H52" s="104">
        <f t="shared" si="11"/>
        <v>182.1</v>
      </c>
      <c r="I52" s="104">
        <f t="shared" si="11"/>
        <v>182.1</v>
      </c>
    </row>
    <row r="53" spans="1:9" ht="19.149999999999999" customHeight="1" x14ac:dyDescent="0.25">
      <c r="A53" s="7" t="s">
        <v>63</v>
      </c>
      <c r="B53" s="9" t="s">
        <v>33</v>
      </c>
      <c r="C53" s="100">
        <v>886</v>
      </c>
      <c r="D53" s="139" t="s">
        <v>240</v>
      </c>
      <c r="E53" s="52" t="s">
        <v>210</v>
      </c>
      <c r="F53" s="52" t="s">
        <v>13</v>
      </c>
      <c r="G53" s="104">
        <f t="shared" si="11"/>
        <v>182.1</v>
      </c>
      <c r="H53" s="104">
        <f t="shared" si="11"/>
        <v>182.1</v>
      </c>
      <c r="I53" s="104">
        <f t="shared" si="11"/>
        <v>182.1</v>
      </c>
    </row>
    <row r="54" spans="1:9" ht="31.5" x14ac:dyDescent="0.25">
      <c r="A54" s="7" t="s">
        <v>64</v>
      </c>
      <c r="B54" s="133" t="s">
        <v>34</v>
      </c>
      <c r="C54" s="100">
        <v>886</v>
      </c>
      <c r="D54" s="139" t="s">
        <v>240</v>
      </c>
      <c r="E54" s="52" t="s">
        <v>210</v>
      </c>
      <c r="F54" s="52" t="s">
        <v>8</v>
      </c>
      <c r="G54" s="104">
        <v>182.1</v>
      </c>
      <c r="H54" s="104">
        <v>182.1</v>
      </c>
      <c r="I54" s="104">
        <v>182.1</v>
      </c>
    </row>
    <row r="55" spans="1:9" ht="84.75" hidden="1" customHeight="1" outlineLevel="1" x14ac:dyDescent="0.25">
      <c r="A55" s="7" t="s">
        <v>58</v>
      </c>
      <c r="B55" s="9" t="s">
        <v>382</v>
      </c>
      <c r="C55" s="100">
        <v>888</v>
      </c>
      <c r="D55" s="139" t="s">
        <v>240</v>
      </c>
      <c r="E55" s="52" t="s">
        <v>276</v>
      </c>
      <c r="F55" s="52"/>
      <c r="G55" s="104">
        <f>G56</f>
        <v>0</v>
      </c>
      <c r="H55" s="104">
        <f t="shared" ref="H55:I56" si="13">H56</f>
        <v>0</v>
      </c>
      <c r="I55" s="104">
        <f t="shared" si="13"/>
        <v>0</v>
      </c>
    </row>
    <row r="56" spans="1:9" ht="31.5" hidden="1" outlineLevel="1" x14ac:dyDescent="0.25">
      <c r="A56" s="7" t="s">
        <v>59</v>
      </c>
      <c r="B56" s="12" t="s">
        <v>277</v>
      </c>
      <c r="C56" s="100">
        <v>888</v>
      </c>
      <c r="D56" s="139" t="s">
        <v>240</v>
      </c>
      <c r="E56" s="52" t="s">
        <v>276</v>
      </c>
      <c r="F56" s="231">
        <v>200</v>
      </c>
      <c r="G56" s="104">
        <f>G57</f>
        <v>0</v>
      </c>
      <c r="H56" s="104">
        <f t="shared" si="13"/>
        <v>0</v>
      </c>
      <c r="I56" s="104">
        <f t="shared" si="13"/>
        <v>0</v>
      </c>
    </row>
    <row r="57" spans="1:9" ht="31.5" hidden="1" outlineLevel="1" x14ac:dyDescent="0.25">
      <c r="A57" s="7" t="s">
        <v>60</v>
      </c>
      <c r="B57" s="12" t="s">
        <v>34</v>
      </c>
      <c r="C57" s="100">
        <v>888</v>
      </c>
      <c r="D57" s="139" t="s">
        <v>240</v>
      </c>
      <c r="E57" s="52" t="s">
        <v>276</v>
      </c>
      <c r="F57" s="231">
        <v>240</v>
      </c>
      <c r="G57" s="104"/>
      <c r="H57" s="104"/>
      <c r="I57" s="104"/>
    </row>
    <row r="58" spans="1:9" ht="83.45" customHeight="1" collapsed="1" x14ac:dyDescent="0.25">
      <c r="A58" s="7" t="s">
        <v>82</v>
      </c>
      <c r="B58" s="12" t="s">
        <v>383</v>
      </c>
      <c r="C58" s="100">
        <v>886</v>
      </c>
      <c r="D58" s="52" t="s">
        <v>240</v>
      </c>
      <c r="E58" s="52" t="s">
        <v>241</v>
      </c>
      <c r="F58" s="52"/>
      <c r="G58" s="104">
        <f t="shared" ref="G58:I59" si="14">G59</f>
        <v>0.1</v>
      </c>
      <c r="H58" s="104">
        <f t="shared" si="14"/>
        <v>0.1</v>
      </c>
      <c r="I58" s="104">
        <f t="shared" si="14"/>
        <v>0.1</v>
      </c>
    </row>
    <row r="59" spans="1:9" ht="19.899999999999999" customHeight="1" x14ac:dyDescent="0.25">
      <c r="A59" s="7" t="s">
        <v>83</v>
      </c>
      <c r="B59" s="9" t="s">
        <v>33</v>
      </c>
      <c r="C59" s="100">
        <v>886</v>
      </c>
      <c r="D59" s="52" t="s">
        <v>240</v>
      </c>
      <c r="E59" s="52" t="s">
        <v>241</v>
      </c>
      <c r="F59" s="52" t="s">
        <v>13</v>
      </c>
      <c r="G59" s="104">
        <f t="shared" si="14"/>
        <v>0.1</v>
      </c>
      <c r="H59" s="104">
        <f t="shared" si="14"/>
        <v>0.1</v>
      </c>
      <c r="I59" s="104">
        <f t="shared" si="14"/>
        <v>0.1</v>
      </c>
    </row>
    <row r="60" spans="1:9" ht="31.5" x14ac:dyDescent="0.25">
      <c r="A60" s="7" t="s">
        <v>84</v>
      </c>
      <c r="B60" s="133" t="s">
        <v>34</v>
      </c>
      <c r="C60" s="100">
        <v>886</v>
      </c>
      <c r="D60" s="52" t="s">
        <v>240</v>
      </c>
      <c r="E60" s="52" t="s">
        <v>241</v>
      </c>
      <c r="F60" s="52" t="s">
        <v>8</v>
      </c>
      <c r="G60" s="104">
        <v>0.1</v>
      </c>
      <c r="H60" s="104">
        <v>0.1</v>
      </c>
      <c r="I60" s="104">
        <v>0.1</v>
      </c>
    </row>
    <row r="61" spans="1:9" ht="15.75" x14ac:dyDescent="0.25">
      <c r="A61" s="7" t="s">
        <v>85</v>
      </c>
      <c r="B61" s="97" t="s">
        <v>80</v>
      </c>
      <c r="C61" s="100">
        <v>886</v>
      </c>
      <c r="D61" s="52" t="s">
        <v>79</v>
      </c>
      <c r="E61" s="52"/>
      <c r="F61" s="52"/>
      <c r="G61" s="104">
        <f>G62+G71</f>
        <v>161.1</v>
      </c>
      <c r="H61" s="104">
        <f t="shared" ref="H61:I61" si="15">H62+H71</f>
        <v>96.9</v>
      </c>
      <c r="I61" s="104">
        <f t="shared" si="15"/>
        <v>97.9</v>
      </c>
    </row>
    <row r="62" spans="1:9" ht="15.75" x14ac:dyDescent="0.25">
      <c r="A62" s="7" t="s">
        <v>86</v>
      </c>
      <c r="B62" s="101" t="s">
        <v>77</v>
      </c>
      <c r="C62" s="100">
        <v>886</v>
      </c>
      <c r="D62" s="103" t="s">
        <v>78</v>
      </c>
      <c r="E62" s="49"/>
      <c r="F62" s="49"/>
      <c r="G62" s="36">
        <f>G63</f>
        <v>101.1</v>
      </c>
      <c r="H62" s="36">
        <f t="shared" ref="H62:I66" si="16">H63</f>
        <v>96.9</v>
      </c>
      <c r="I62" s="36">
        <f t="shared" si="16"/>
        <v>97.9</v>
      </c>
    </row>
    <row r="63" spans="1:9" ht="35.25" customHeight="1" x14ac:dyDescent="0.25">
      <c r="A63" s="7" t="s">
        <v>87</v>
      </c>
      <c r="B63" s="102" t="s">
        <v>256</v>
      </c>
      <c r="C63" s="100">
        <v>886</v>
      </c>
      <c r="D63" s="103" t="s">
        <v>78</v>
      </c>
      <c r="E63" s="52" t="s">
        <v>208</v>
      </c>
      <c r="F63" s="49"/>
      <c r="G63" s="36">
        <f>G64</f>
        <v>101.1</v>
      </c>
      <c r="H63" s="36">
        <f t="shared" si="16"/>
        <v>96.9</v>
      </c>
      <c r="I63" s="36">
        <f t="shared" si="16"/>
        <v>97.9</v>
      </c>
    </row>
    <row r="64" spans="1:9" ht="39" customHeight="1" x14ac:dyDescent="0.25">
      <c r="A64" s="7" t="s">
        <v>88</v>
      </c>
      <c r="B64" s="195" t="s">
        <v>259</v>
      </c>
      <c r="C64" s="100">
        <v>886</v>
      </c>
      <c r="D64" s="49" t="s">
        <v>78</v>
      </c>
      <c r="E64" s="49" t="s">
        <v>211</v>
      </c>
      <c r="F64" s="49"/>
      <c r="G64" s="36">
        <f>G65+G68</f>
        <v>101.1</v>
      </c>
      <c r="H64" s="36">
        <f t="shared" ref="H64:I64" si="17">H65+H68</f>
        <v>96.9</v>
      </c>
      <c r="I64" s="36">
        <f t="shared" si="17"/>
        <v>97.9</v>
      </c>
    </row>
    <row r="65" spans="1:11" ht="102" customHeight="1" x14ac:dyDescent="0.25">
      <c r="A65" s="7" t="s">
        <v>89</v>
      </c>
      <c r="B65" s="12" t="s">
        <v>384</v>
      </c>
      <c r="C65" s="100">
        <v>886</v>
      </c>
      <c r="D65" s="49" t="s">
        <v>78</v>
      </c>
      <c r="E65" s="49" t="s">
        <v>212</v>
      </c>
      <c r="F65" s="49"/>
      <c r="G65" s="36">
        <f>G66</f>
        <v>101.1</v>
      </c>
      <c r="H65" s="36">
        <f t="shared" si="16"/>
        <v>96.9</v>
      </c>
      <c r="I65" s="36">
        <f t="shared" si="16"/>
        <v>97.9</v>
      </c>
    </row>
    <row r="66" spans="1:11" ht="31.5" x14ac:dyDescent="0.25">
      <c r="A66" s="7" t="s">
        <v>90</v>
      </c>
      <c r="B66" s="9" t="s">
        <v>33</v>
      </c>
      <c r="C66" s="100">
        <v>886</v>
      </c>
      <c r="D66" s="49" t="s">
        <v>78</v>
      </c>
      <c r="E66" s="49" t="s">
        <v>212</v>
      </c>
      <c r="F66" s="52" t="s">
        <v>13</v>
      </c>
      <c r="G66" s="36">
        <f>G67</f>
        <v>101.1</v>
      </c>
      <c r="H66" s="36">
        <f t="shared" si="16"/>
        <v>96.9</v>
      </c>
      <c r="I66" s="36">
        <f t="shared" si="16"/>
        <v>97.9</v>
      </c>
    </row>
    <row r="67" spans="1:11" ht="31.5" x14ac:dyDescent="0.25">
      <c r="A67" s="7" t="s">
        <v>91</v>
      </c>
      <c r="B67" s="133" t="s">
        <v>34</v>
      </c>
      <c r="C67" s="100">
        <v>886</v>
      </c>
      <c r="D67" s="49" t="s">
        <v>78</v>
      </c>
      <c r="E67" s="49" t="s">
        <v>212</v>
      </c>
      <c r="F67" s="52" t="s">
        <v>8</v>
      </c>
      <c r="G67" s="36">
        <v>101.1</v>
      </c>
      <c r="H67" s="36">
        <v>96.9</v>
      </c>
      <c r="I67" s="36">
        <v>97.9</v>
      </c>
    </row>
    <row r="68" spans="1:11" ht="105" hidden="1" customHeight="1" outlineLevel="1" x14ac:dyDescent="0.25">
      <c r="A68" s="7" t="s">
        <v>100</v>
      </c>
      <c r="B68" s="12" t="s">
        <v>388</v>
      </c>
      <c r="C68" s="100">
        <v>889</v>
      </c>
      <c r="D68" s="49" t="s">
        <v>121</v>
      </c>
      <c r="E68" s="49" t="s">
        <v>289</v>
      </c>
      <c r="F68" s="52"/>
      <c r="G68" s="36">
        <f>G69</f>
        <v>0</v>
      </c>
      <c r="H68" s="36">
        <f t="shared" ref="H68:I69" si="18">H69</f>
        <v>0</v>
      </c>
      <c r="I68" s="36">
        <f t="shared" si="18"/>
        <v>0</v>
      </c>
    </row>
    <row r="69" spans="1:11" ht="31.5" hidden="1" outlineLevel="1" x14ac:dyDescent="0.25">
      <c r="A69" s="7" t="s">
        <v>216</v>
      </c>
      <c r="B69" s="9" t="s">
        <v>33</v>
      </c>
      <c r="C69" s="100">
        <v>889</v>
      </c>
      <c r="D69" s="49" t="s">
        <v>78</v>
      </c>
      <c r="E69" s="49" t="s">
        <v>289</v>
      </c>
      <c r="F69" s="140" t="s">
        <v>13</v>
      </c>
      <c r="G69" s="36">
        <f>G70</f>
        <v>0</v>
      </c>
      <c r="H69" s="36">
        <f t="shared" si="18"/>
        <v>0</v>
      </c>
      <c r="I69" s="36">
        <f t="shared" si="18"/>
        <v>0</v>
      </c>
    </row>
    <row r="70" spans="1:11" ht="31.5" hidden="1" outlineLevel="1" x14ac:dyDescent="0.25">
      <c r="A70" s="7" t="s">
        <v>217</v>
      </c>
      <c r="B70" s="136" t="s">
        <v>34</v>
      </c>
      <c r="C70" s="100">
        <v>889</v>
      </c>
      <c r="D70" s="49" t="s">
        <v>78</v>
      </c>
      <c r="E70" s="49" t="s">
        <v>289</v>
      </c>
      <c r="F70" s="52" t="s">
        <v>8</v>
      </c>
      <c r="G70" s="36"/>
      <c r="H70" s="37"/>
      <c r="I70" s="37"/>
    </row>
    <row r="71" spans="1:11" ht="15.75" collapsed="1" x14ac:dyDescent="0.25">
      <c r="A71" s="7" t="s">
        <v>98</v>
      </c>
      <c r="B71" s="12" t="s">
        <v>92</v>
      </c>
      <c r="C71" s="100">
        <v>886</v>
      </c>
      <c r="D71" s="52" t="s">
        <v>93</v>
      </c>
      <c r="E71" s="49"/>
      <c r="F71" s="49"/>
      <c r="G71" s="36">
        <f>G72</f>
        <v>60</v>
      </c>
      <c r="H71" s="36">
        <f t="shared" ref="H71:I75" si="19">H72</f>
        <v>0</v>
      </c>
      <c r="I71" s="36">
        <f t="shared" si="19"/>
        <v>0</v>
      </c>
    </row>
    <row r="72" spans="1:11" ht="36" customHeight="1" x14ac:dyDescent="0.25">
      <c r="A72" s="7" t="s">
        <v>99</v>
      </c>
      <c r="B72" s="102" t="s">
        <v>256</v>
      </c>
      <c r="C72" s="100">
        <v>886</v>
      </c>
      <c r="D72" s="103" t="s">
        <v>93</v>
      </c>
      <c r="E72" s="52" t="s">
        <v>208</v>
      </c>
      <c r="F72" s="49"/>
      <c r="G72" s="36">
        <f>G73</f>
        <v>60</v>
      </c>
      <c r="H72" s="36">
        <f t="shared" si="19"/>
        <v>0</v>
      </c>
      <c r="I72" s="36">
        <f t="shared" si="19"/>
        <v>0</v>
      </c>
    </row>
    <row r="73" spans="1:11" ht="38.25" customHeight="1" x14ac:dyDescent="0.25">
      <c r="A73" s="7" t="s">
        <v>100</v>
      </c>
      <c r="B73" s="9" t="s">
        <v>378</v>
      </c>
      <c r="C73" s="100">
        <v>886</v>
      </c>
      <c r="D73" s="103" t="s">
        <v>93</v>
      </c>
      <c r="E73" s="49" t="s">
        <v>264</v>
      </c>
      <c r="F73" s="49"/>
      <c r="G73" s="36">
        <f>G74</f>
        <v>60</v>
      </c>
      <c r="H73" s="36">
        <f t="shared" si="19"/>
        <v>0</v>
      </c>
      <c r="I73" s="36">
        <f t="shared" si="19"/>
        <v>0</v>
      </c>
    </row>
    <row r="74" spans="1:11" ht="85.5" customHeight="1" x14ac:dyDescent="0.25">
      <c r="A74" s="7" t="s">
        <v>216</v>
      </c>
      <c r="B74" s="102" t="s">
        <v>389</v>
      </c>
      <c r="C74" s="100">
        <v>886</v>
      </c>
      <c r="D74" s="103" t="s">
        <v>93</v>
      </c>
      <c r="E74" s="52" t="s">
        <v>263</v>
      </c>
      <c r="F74" s="49"/>
      <c r="G74" s="36">
        <f>G75</f>
        <v>60</v>
      </c>
      <c r="H74" s="36">
        <f t="shared" si="19"/>
        <v>0</v>
      </c>
      <c r="I74" s="36">
        <f t="shared" si="19"/>
        <v>0</v>
      </c>
    </row>
    <row r="75" spans="1:11" ht="18" customHeight="1" x14ac:dyDescent="0.25">
      <c r="A75" s="7" t="s">
        <v>217</v>
      </c>
      <c r="B75" s="9" t="s">
        <v>33</v>
      </c>
      <c r="C75" s="100">
        <v>886</v>
      </c>
      <c r="D75" s="103" t="s">
        <v>93</v>
      </c>
      <c r="E75" s="52" t="s">
        <v>263</v>
      </c>
      <c r="F75" s="52" t="s">
        <v>13</v>
      </c>
      <c r="G75" s="36">
        <f>G76</f>
        <v>60</v>
      </c>
      <c r="H75" s="36">
        <f t="shared" si="19"/>
        <v>0</v>
      </c>
      <c r="I75" s="36">
        <f t="shared" si="19"/>
        <v>0</v>
      </c>
    </row>
    <row r="76" spans="1:11" ht="31.5" x14ac:dyDescent="0.25">
      <c r="A76" s="7" t="s">
        <v>218</v>
      </c>
      <c r="B76" s="133" t="s">
        <v>34</v>
      </c>
      <c r="C76" s="100">
        <v>886</v>
      </c>
      <c r="D76" s="103" t="s">
        <v>93</v>
      </c>
      <c r="E76" s="52" t="s">
        <v>263</v>
      </c>
      <c r="F76" s="52" t="s">
        <v>8</v>
      </c>
      <c r="G76" s="36">
        <v>60</v>
      </c>
      <c r="H76" s="36"/>
      <c r="I76" s="36"/>
      <c r="J76" s="217"/>
      <c r="K76" s="218"/>
    </row>
    <row r="77" spans="1:11" ht="15.75" x14ac:dyDescent="0.25">
      <c r="A77" s="7" t="s">
        <v>219</v>
      </c>
      <c r="B77" s="12" t="s">
        <v>94</v>
      </c>
      <c r="C77" s="100">
        <v>886</v>
      </c>
      <c r="D77" s="52" t="s">
        <v>3</v>
      </c>
      <c r="E77" s="49"/>
      <c r="F77" s="49"/>
      <c r="G77" s="36">
        <f>G78+G84</f>
        <v>347.7</v>
      </c>
      <c r="H77" s="36">
        <f>H78+H84</f>
        <v>331.2</v>
      </c>
      <c r="I77" s="36">
        <f>I78+I84</f>
        <v>262.60000000000002</v>
      </c>
    </row>
    <row r="78" spans="1:11" ht="15.75" hidden="1" outlineLevel="1" x14ac:dyDescent="0.25">
      <c r="A78" s="7" t="s">
        <v>63</v>
      </c>
      <c r="B78" s="12" t="s">
        <v>95</v>
      </c>
      <c r="C78" s="100">
        <v>886</v>
      </c>
      <c r="D78" s="52" t="s">
        <v>4</v>
      </c>
      <c r="E78" s="49"/>
      <c r="F78" s="49"/>
      <c r="G78" s="36">
        <f>G79</f>
        <v>0</v>
      </c>
      <c r="H78" s="36">
        <f t="shared" ref="H78:I82" si="20">H79</f>
        <v>0</v>
      </c>
      <c r="I78" s="36">
        <f t="shared" si="20"/>
        <v>0</v>
      </c>
    </row>
    <row r="79" spans="1:11" ht="36" hidden="1" customHeight="1" outlineLevel="1" x14ac:dyDescent="0.25">
      <c r="A79" s="7" t="s">
        <v>64</v>
      </c>
      <c r="B79" s="102" t="s">
        <v>136</v>
      </c>
      <c r="C79" s="100">
        <v>886</v>
      </c>
      <c r="D79" s="49" t="s">
        <v>4</v>
      </c>
      <c r="E79" s="49" t="s">
        <v>81</v>
      </c>
      <c r="F79" s="49"/>
      <c r="G79" s="36">
        <f>G80</f>
        <v>0</v>
      </c>
      <c r="H79" s="36">
        <f t="shared" si="20"/>
        <v>0</v>
      </c>
      <c r="I79" s="36">
        <f t="shared" si="20"/>
        <v>0</v>
      </c>
    </row>
    <row r="80" spans="1:11" ht="63" hidden="1" outlineLevel="1" x14ac:dyDescent="0.25">
      <c r="A80" s="7" t="s">
        <v>82</v>
      </c>
      <c r="B80" s="9" t="s">
        <v>137</v>
      </c>
      <c r="C80" s="100">
        <v>886</v>
      </c>
      <c r="D80" s="49" t="s">
        <v>4</v>
      </c>
      <c r="E80" s="49" t="s">
        <v>113</v>
      </c>
      <c r="F80" s="49"/>
      <c r="G80" s="36">
        <f>G81</f>
        <v>0</v>
      </c>
      <c r="H80" s="36">
        <f t="shared" si="20"/>
        <v>0</v>
      </c>
      <c r="I80" s="36">
        <f t="shared" si="20"/>
        <v>0</v>
      </c>
    </row>
    <row r="81" spans="1:9" ht="15.75" hidden="1" outlineLevel="1" x14ac:dyDescent="0.25">
      <c r="A81" s="7" t="s">
        <v>83</v>
      </c>
      <c r="B81" s="9" t="s">
        <v>96</v>
      </c>
      <c r="C81" s="100">
        <v>886</v>
      </c>
      <c r="D81" s="49" t="s">
        <v>4</v>
      </c>
      <c r="E81" s="49" t="s">
        <v>130</v>
      </c>
      <c r="F81" s="49"/>
      <c r="G81" s="36">
        <f>G82</f>
        <v>0</v>
      </c>
      <c r="H81" s="36">
        <f t="shared" si="20"/>
        <v>0</v>
      </c>
      <c r="I81" s="36">
        <f t="shared" si="20"/>
        <v>0</v>
      </c>
    </row>
    <row r="82" spans="1:9" ht="33.6" hidden="1" customHeight="1" outlineLevel="1" x14ac:dyDescent="0.25">
      <c r="A82" s="7" t="s">
        <v>84</v>
      </c>
      <c r="B82" s="105" t="s">
        <v>110</v>
      </c>
      <c r="C82" s="100">
        <v>886</v>
      </c>
      <c r="D82" s="49" t="s">
        <v>4</v>
      </c>
      <c r="E82" s="49" t="s">
        <v>130</v>
      </c>
      <c r="F82" s="52" t="s">
        <v>109</v>
      </c>
      <c r="G82" s="36">
        <f>G83</f>
        <v>0</v>
      </c>
      <c r="H82" s="36">
        <f t="shared" si="20"/>
        <v>0</v>
      </c>
      <c r="I82" s="36">
        <f t="shared" si="20"/>
        <v>0</v>
      </c>
    </row>
    <row r="83" spans="1:9" ht="15.75" hidden="1" outlineLevel="1" x14ac:dyDescent="0.25">
      <c r="A83" s="7" t="s">
        <v>85</v>
      </c>
      <c r="B83" s="105" t="s">
        <v>112</v>
      </c>
      <c r="C83" s="100">
        <v>886</v>
      </c>
      <c r="D83" s="49" t="s">
        <v>4</v>
      </c>
      <c r="E83" s="49" t="s">
        <v>130</v>
      </c>
      <c r="F83" s="52" t="s">
        <v>111</v>
      </c>
      <c r="G83" s="36"/>
      <c r="H83" s="36"/>
      <c r="I83" s="36"/>
    </row>
    <row r="84" spans="1:9" ht="15.75" collapsed="1" x14ac:dyDescent="0.25">
      <c r="A84" s="7" t="s">
        <v>220</v>
      </c>
      <c r="B84" s="12" t="s">
        <v>97</v>
      </c>
      <c r="C84" s="100">
        <v>886</v>
      </c>
      <c r="D84" s="52" t="s">
        <v>5</v>
      </c>
      <c r="E84" s="49"/>
      <c r="F84" s="49"/>
      <c r="G84" s="36">
        <f t="shared" ref="G84:I85" si="21">G85</f>
        <v>347.7</v>
      </c>
      <c r="H84" s="36">
        <f t="shared" si="21"/>
        <v>331.2</v>
      </c>
      <c r="I84" s="36">
        <f t="shared" si="21"/>
        <v>262.60000000000002</v>
      </c>
    </row>
    <row r="85" spans="1:9" ht="34.5" customHeight="1" x14ac:dyDescent="0.25">
      <c r="A85" s="7" t="s">
        <v>221</v>
      </c>
      <c r="B85" s="102" t="s">
        <v>256</v>
      </c>
      <c r="C85" s="100">
        <v>886</v>
      </c>
      <c r="D85" s="52" t="s">
        <v>5</v>
      </c>
      <c r="E85" s="52" t="s">
        <v>208</v>
      </c>
      <c r="F85" s="49"/>
      <c r="G85" s="36">
        <f t="shared" si="21"/>
        <v>347.7</v>
      </c>
      <c r="H85" s="36">
        <f t="shared" si="21"/>
        <v>331.2</v>
      </c>
      <c r="I85" s="36">
        <f t="shared" si="21"/>
        <v>262.60000000000002</v>
      </c>
    </row>
    <row r="86" spans="1:9" ht="33.6" customHeight="1" x14ac:dyDescent="0.25">
      <c r="A86" s="7" t="s">
        <v>222</v>
      </c>
      <c r="B86" s="9" t="s">
        <v>258</v>
      </c>
      <c r="C86" s="100">
        <v>886</v>
      </c>
      <c r="D86" s="49" t="s">
        <v>5</v>
      </c>
      <c r="E86" s="49" t="s">
        <v>213</v>
      </c>
      <c r="F86" s="49"/>
      <c r="G86" s="36">
        <f>G87+G90+G95</f>
        <v>347.7</v>
      </c>
      <c r="H86" s="36">
        <f t="shared" ref="H86:I86" si="22">H87+H90+H95</f>
        <v>331.2</v>
      </c>
      <c r="I86" s="36">
        <f t="shared" si="22"/>
        <v>262.60000000000002</v>
      </c>
    </row>
    <row r="87" spans="1:9" ht="65.45" customHeight="1" x14ac:dyDescent="0.25">
      <c r="A87" s="7" t="s">
        <v>223</v>
      </c>
      <c r="B87" s="9" t="s">
        <v>260</v>
      </c>
      <c r="C87" s="100">
        <v>886</v>
      </c>
      <c r="D87" s="49" t="s">
        <v>5</v>
      </c>
      <c r="E87" s="49" t="s">
        <v>242</v>
      </c>
      <c r="F87" s="49"/>
      <c r="G87" s="36">
        <f t="shared" ref="G87:I88" si="23">G88</f>
        <v>66.3</v>
      </c>
      <c r="H87" s="36">
        <f t="shared" si="23"/>
        <v>66.3</v>
      </c>
      <c r="I87" s="36">
        <f t="shared" si="23"/>
        <v>66.3</v>
      </c>
    </row>
    <row r="88" spans="1:9" ht="31.5" x14ac:dyDescent="0.25">
      <c r="A88" s="7" t="s">
        <v>224</v>
      </c>
      <c r="B88" s="9" t="s">
        <v>33</v>
      </c>
      <c r="C88" s="100">
        <v>886</v>
      </c>
      <c r="D88" s="49" t="s">
        <v>5</v>
      </c>
      <c r="E88" s="49" t="s">
        <v>242</v>
      </c>
      <c r="F88" s="52" t="s">
        <v>13</v>
      </c>
      <c r="G88" s="36">
        <f t="shared" si="23"/>
        <v>66.3</v>
      </c>
      <c r="H88" s="36">
        <f t="shared" si="23"/>
        <v>66.3</v>
      </c>
      <c r="I88" s="36">
        <f t="shared" si="23"/>
        <v>66.3</v>
      </c>
    </row>
    <row r="89" spans="1:9" ht="36" customHeight="1" x14ac:dyDescent="0.25">
      <c r="A89" s="7" t="s">
        <v>225</v>
      </c>
      <c r="B89" s="133" t="s">
        <v>34</v>
      </c>
      <c r="C89" s="100">
        <v>886</v>
      </c>
      <c r="D89" s="49" t="s">
        <v>5</v>
      </c>
      <c r="E89" s="49" t="s">
        <v>242</v>
      </c>
      <c r="F89" s="52" t="s">
        <v>8</v>
      </c>
      <c r="G89" s="36">
        <v>66.3</v>
      </c>
      <c r="H89" s="36">
        <v>66.3</v>
      </c>
      <c r="I89" s="36">
        <v>66.3</v>
      </c>
    </row>
    <row r="90" spans="1:9" ht="78.75" x14ac:dyDescent="0.25">
      <c r="A90" s="7" t="s">
        <v>226</v>
      </c>
      <c r="B90" s="9" t="s">
        <v>387</v>
      </c>
      <c r="C90" s="100">
        <v>886</v>
      </c>
      <c r="D90" s="49" t="s">
        <v>5</v>
      </c>
      <c r="E90" s="49" t="s">
        <v>243</v>
      </c>
      <c r="F90" s="49"/>
      <c r="G90" s="36">
        <f>G91+G93</f>
        <v>271.39999999999998</v>
      </c>
      <c r="H90" s="36">
        <f t="shared" ref="H90:I90" si="24">H91+H93</f>
        <v>254.9</v>
      </c>
      <c r="I90" s="36">
        <f t="shared" si="24"/>
        <v>186.3</v>
      </c>
    </row>
    <row r="91" spans="1:9" ht="19.149999999999999" customHeight="1" x14ac:dyDescent="0.25">
      <c r="A91" s="7" t="s">
        <v>227</v>
      </c>
      <c r="B91" s="9" t="s">
        <v>33</v>
      </c>
      <c r="C91" s="100">
        <v>886</v>
      </c>
      <c r="D91" s="49" t="s">
        <v>5</v>
      </c>
      <c r="E91" s="49" t="s">
        <v>243</v>
      </c>
      <c r="F91" s="52" t="s">
        <v>13</v>
      </c>
      <c r="G91" s="36">
        <f>G92</f>
        <v>271.39999999999998</v>
      </c>
      <c r="H91" s="36">
        <f>H92</f>
        <v>254.9</v>
      </c>
      <c r="I91" s="36">
        <f>I92</f>
        <v>186.3</v>
      </c>
    </row>
    <row r="92" spans="1:9" ht="31.5" x14ac:dyDescent="0.25">
      <c r="A92" s="7" t="s">
        <v>229</v>
      </c>
      <c r="B92" s="133" t="s">
        <v>34</v>
      </c>
      <c r="C92" s="100">
        <v>886</v>
      </c>
      <c r="D92" s="49" t="s">
        <v>5</v>
      </c>
      <c r="E92" s="49" t="s">
        <v>243</v>
      </c>
      <c r="F92" s="52" t="s">
        <v>8</v>
      </c>
      <c r="G92" s="36">
        <v>271.39999999999998</v>
      </c>
      <c r="H92" s="36">
        <v>254.9</v>
      </c>
      <c r="I92" s="36">
        <v>186.3</v>
      </c>
    </row>
    <row r="93" spans="1:9" ht="32.25" hidden="1" customHeight="1" outlineLevel="1" x14ac:dyDescent="0.25">
      <c r="A93" s="7" t="s">
        <v>269</v>
      </c>
      <c r="B93" s="230" t="s">
        <v>290</v>
      </c>
      <c r="C93" s="100">
        <v>889</v>
      </c>
      <c r="D93" s="49" t="s">
        <v>5</v>
      </c>
      <c r="E93" s="49" t="s">
        <v>243</v>
      </c>
      <c r="F93" s="52" t="s">
        <v>109</v>
      </c>
      <c r="G93" s="36">
        <f t="shared" ref="G93:I96" si="25">G94</f>
        <v>0</v>
      </c>
      <c r="H93" s="36">
        <f t="shared" si="25"/>
        <v>0</v>
      </c>
      <c r="I93" s="36">
        <f t="shared" si="25"/>
        <v>0</v>
      </c>
    </row>
    <row r="94" spans="1:9" ht="15.75" hidden="1" outlineLevel="1" x14ac:dyDescent="0.25">
      <c r="A94" s="7" t="s">
        <v>270</v>
      </c>
      <c r="B94" s="105" t="s">
        <v>291</v>
      </c>
      <c r="C94" s="100">
        <v>889</v>
      </c>
      <c r="D94" s="49" t="s">
        <v>5</v>
      </c>
      <c r="E94" s="49" t="s">
        <v>243</v>
      </c>
      <c r="F94" s="52" t="s">
        <v>111</v>
      </c>
      <c r="G94" s="36"/>
      <c r="H94" s="36"/>
      <c r="I94" s="36"/>
    </row>
    <row r="95" spans="1:9" ht="84.75" customHeight="1" collapsed="1" x14ac:dyDescent="0.25">
      <c r="A95" s="7" t="s">
        <v>230</v>
      </c>
      <c r="B95" s="9" t="s">
        <v>293</v>
      </c>
      <c r="C95" s="100">
        <v>886</v>
      </c>
      <c r="D95" s="49" t="s">
        <v>5</v>
      </c>
      <c r="E95" s="49" t="s">
        <v>292</v>
      </c>
      <c r="F95" s="49"/>
      <c r="G95" s="36">
        <f>G96</f>
        <v>10</v>
      </c>
      <c r="H95" s="36">
        <f t="shared" si="25"/>
        <v>10</v>
      </c>
      <c r="I95" s="36">
        <f t="shared" si="25"/>
        <v>10</v>
      </c>
    </row>
    <row r="96" spans="1:9" ht="31.5" x14ac:dyDescent="0.25">
      <c r="A96" s="7" t="s">
        <v>231</v>
      </c>
      <c r="B96" s="9" t="s">
        <v>33</v>
      </c>
      <c r="C96" s="100">
        <v>886</v>
      </c>
      <c r="D96" s="49" t="s">
        <v>5</v>
      </c>
      <c r="E96" s="49" t="s">
        <v>292</v>
      </c>
      <c r="F96" s="52" t="s">
        <v>13</v>
      </c>
      <c r="G96" s="36">
        <f>G97</f>
        <v>10</v>
      </c>
      <c r="H96" s="36">
        <f t="shared" si="25"/>
        <v>10</v>
      </c>
      <c r="I96" s="36">
        <f t="shared" si="25"/>
        <v>10</v>
      </c>
    </row>
    <row r="97" spans="1:9" ht="31.5" x14ac:dyDescent="0.25">
      <c r="A97" s="7" t="s">
        <v>266</v>
      </c>
      <c r="B97" s="133" t="s">
        <v>34</v>
      </c>
      <c r="C97" s="100">
        <v>886</v>
      </c>
      <c r="D97" s="49" t="s">
        <v>5</v>
      </c>
      <c r="E97" s="49" t="s">
        <v>292</v>
      </c>
      <c r="F97" s="52" t="s">
        <v>8</v>
      </c>
      <c r="G97" s="36">
        <v>10</v>
      </c>
      <c r="H97" s="37">
        <v>10</v>
      </c>
      <c r="I97" s="37">
        <v>10</v>
      </c>
    </row>
    <row r="98" spans="1:9" ht="15.75" hidden="1" outlineLevel="1" x14ac:dyDescent="0.25">
      <c r="A98" s="7" t="s">
        <v>268</v>
      </c>
      <c r="B98" s="143" t="s">
        <v>294</v>
      </c>
      <c r="C98" s="100">
        <v>889</v>
      </c>
      <c r="D98" s="49" t="s">
        <v>295</v>
      </c>
      <c r="E98" s="49"/>
      <c r="F98" s="52"/>
      <c r="G98" s="36">
        <f t="shared" ref="G98:G103" si="26">G99</f>
        <v>0</v>
      </c>
      <c r="H98" s="36">
        <f t="shared" ref="H98:I103" si="27">H99</f>
        <v>0</v>
      </c>
      <c r="I98" s="36">
        <f t="shared" si="27"/>
        <v>0</v>
      </c>
    </row>
    <row r="99" spans="1:9" ht="15.75" hidden="1" outlineLevel="1" x14ac:dyDescent="0.25">
      <c r="A99" s="7" t="s">
        <v>269</v>
      </c>
      <c r="B99" s="143" t="s">
        <v>296</v>
      </c>
      <c r="C99" s="100">
        <v>889</v>
      </c>
      <c r="D99" s="49" t="s">
        <v>297</v>
      </c>
      <c r="E99" s="49"/>
      <c r="F99" s="52"/>
      <c r="G99" s="36">
        <f t="shared" si="26"/>
        <v>0</v>
      </c>
      <c r="H99" s="36">
        <f t="shared" si="27"/>
        <v>0</v>
      </c>
      <c r="I99" s="36">
        <f t="shared" si="27"/>
        <v>0</v>
      </c>
    </row>
    <row r="100" spans="1:9" ht="34.9" hidden="1" customHeight="1" outlineLevel="1" x14ac:dyDescent="0.25">
      <c r="A100" s="7" t="s">
        <v>270</v>
      </c>
      <c r="B100" s="102" t="s">
        <v>298</v>
      </c>
      <c r="C100" s="100">
        <v>889</v>
      </c>
      <c r="D100" s="49" t="s">
        <v>297</v>
      </c>
      <c r="E100" s="49" t="s">
        <v>208</v>
      </c>
      <c r="F100" s="52"/>
      <c r="G100" s="36">
        <f t="shared" si="26"/>
        <v>0</v>
      </c>
      <c r="H100" s="36">
        <f t="shared" si="27"/>
        <v>0</v>
      </c>
      <c r="I100" s="36">
        <f t="shared" si="27"/>
        <v>0</v>
      </c>
    </row>
    <row r="101" spans="1:9" ht="31.5" hidden="1" outlineLevel="1" x14ac:dyDescent="0.25">
      <c r="A101" s="7" t="s">
        <v>271</v>
      </c>
      <c r="B101" s="133" t="s">
        <v>299</v>
      </c>
      <c r="C101" s="100">
        <v>889</v>
      </c>
      <c r="D101" s="49" t="s">
        <v>297</v>
      </c>
      <c r="E101" s="49" t="s">
        <v>301</v>
      </c>
      <c r="F101" s="52"/>
      <c r="G101" s="36">
        <f t="shared" si="26"/>
        <v>0</v>
      </c>
      <c r="H101" s="36">
        <f t="shared" si="27"/>
        <v>0</v>
      </c>
      <c r="I101" s="36">
        <f t="shared" si="27"/>
        <v>0</v>
      </c>
    </row>
    <row r="102" spans="1:9" ht="73.150000000000006" hidden="1" customHeight="1" outlineLevel="1" x14ac:dyDescent="0.25">
      <c r="A102" s="7" t="s">
        <v>272</v>
      </c>
      <c r="B102" s="143" t="s">
        <v>300</v>
      </c>
      <c r="C102" s="100">
        <v>889</v>
      </c>
      <c r="D102" s="49" t="s">
        <v>297</v>
      </c>
      <c r="E102" s="49" t="s">
        <v>302</v>
      </c>
      <c r="F102" s="52"/>
      <c r="G102" s="36">
        <f t="shared" si="26"/>
        <v>0</v>
      </c>
      <c r="H102" s="36">
        <f t="shared" si="27"/>
        <v>0</v>
      </c>
      <c r="I102" s="36">
        <f t="shared" si="27"/>
        <v>0</v>
      </c>
    </row>
    <row r="103" spans="1:9" ht="31.5" hidden="1" outlineLevel="1" x14ac:dyDescent="0.25">
      <c r="A103" s="7" t="s">
        <v>282</v>
      </c>
      <c r="B103" s="9" t="s">
        <v>33</v>
      </c>
      <c r="C103" s="100">
        <v>889</v>
      </c>
      <c r="D103" s="49" t="s">
        <v>297</v>
      </c>
      <c r="E103" s="49" t="s">
        <v>302</v>
      </c>
      <c r="F103" s="52" t="s">
        <v>13</v>
      </c>
      <c r="G103" s="36">
        <f t="shared" si="26"/>
        <v>0</v>
      </c>
      <c r="H103" s="36">
        <f t="shared" si="27"/>
        <v>0</v>
      </c>
      <c r="I103" s="36">
        <f t="shared" si="27"/>
        <v>0</v>
      </c>
    </row>
    <row r="104" spans="1:9" ht="31.5" hidden="1" outlineLevel="1" x14ac:dyDescent="0.25">
      <c r="A104" s="7" t="s">
        <v>283</v>
      </c>
      <c r="B104" s="143" t="s">
        <v>34</v>
      </c>
      <c r="C104" s="100">
        <v>889</v>
      </c>
      <c r="D104" s="49" t="s">
        <v>297</v>
      </c>
      <c r="E104" s="49" t="s">
        <v>302</v>
      </c>
      <c r="F104" s="52" t="s">
        <v>8</v>
      </c>
      <c r="G104" s="36"/>
      <c r="H104" s="37"/>
      <c r="I104" s="36"/>
    </row>
    <row r="105" spans="1:9" ht="51" customHeight="1" collapsed="1" x14ac:dyDescent="0.25">
      <c r="A105" s="7" t="s">
        <v>267</v>
      </c>
      <c r="B105" s="12" t="s">
        <v>431</v>
      </c>
      <c r="C105" s="100">
        <v>886</v>
      </c>
      <c r="D105" s="49" t="s">
        <v>6</v>
      </c>
      <c r="E105" s="49"/>
      <c r="F105" s="49"/>
      <c r="G105" s="36">
        <f t="shared" ref="G105:I113" si="28">G106</f>
        <v>595.29999999999995</v>
      </c>
      <c r="H105" s="36">
        <f t="shared" si="28"/>
        <v>595.29999999999995</v>
      </c>
      <c r="I105" s="36">
        <f t="shared" si="28"/>
        <v>595.29999999999995</v>
      </c>
    </row>
    <row r="106" spans="1:9" ht="15.75" x14ac:dyDescent="0.25">
      <c r="A106" s="7" t="s">
        <v>268</v>
      </c>
      <c r="B106" s="12" t="s">
        <v>101</v>
      </c>
      <c r="C106" s="100">
        <v>886</v>
      </c>
      <c r="D106" s="52" t="s">
        <v>7</v>
      </c>
      <c r="E106" s="49"/>
      <c r="F106" s="49"/>
      <c r="G106" s="36">
        <f t="shared" si="28"/>
        <v>595.29999999999995</v>
      </c>
      <c r="H106" s="36">
        <f t="shared" si="28"/>
        <v>595.29999999999995</v>
      </c>
      <c r="I106" s="36">
        <f t="shared" si="28"/>
        <v>595.29999999999995</v>
      </c>
    </row>
    <row r="107" spans="1:9" ht="39" customHeight="1" x14ac:dyDescent="0.25">
      <c r="A107" s="7" t="s">
        <v>269</v>
      </c>
      <c r="B107" s="101" t="s">
        <v>72</v>
      </c>
      <c r="C107" s="100">
        <v>886</v>
      </c>
      <c r="D107" s="49" t="s">
        <v>7</v>
      </c>
      <c r="E107" s="49" t="s">
        <v>204</v>
      </c>
      <c r="F107" s="49"/>
      <c r="G107" s="36">
        <f t="shared" si="28"/>
        <v>595.29999999999995</v>
      </c>
      <c r="H107" s="36">
        <f t="shared" si="28"/>
        <v>595.29999999999995</v>
      </c>
      <c r="I107" s="36">
        <f t="shared" si="28"/>
        <v>595.29999999999995</v>
      </c>
    </row>
    <row r="108" spans="1:9" ht="38.25" customHeight="1" x14ac:dyDescent="0.25">
      <c r="A108" s="7" t="s">
        <v>270</v>
      </c>
      <c r="B108" s="102" t="s">
        <v>133</v>
      </c>
      <c r="C108" s="100">
        <v>886</v>
      </c>
      <c r="D108" s="49" t="s">
        <v>7</v>
      </c>
      <c r="E108" s="49" t="s">
        <v>205</v>
      </c>
      <c r="F108" s="49"/>
      <c r="G108" s="36">
        <f>G109+G112+G115</f>
        <v>595.29999999999995</v>
      </c>
      <c r="H108" s="36">
        <f t="shared" ref="H108:I108" si="29">H109+H112+H115</f>
        <v>595.29999999999995</v>
      </c>
      <c r="I108" s="36">
        <f t="shared" si="29"/>
        <v>595.29999999999995</v>
      </c>
    </row>
    <row r="109" spans="1:9" ht="35.25" customHeight="1" x14ac:dyDescent="0.25">
      <c r="A109" s="7" t="s">
        <v>271</v>
      </c>
      <c r="B109" s="176" t="s">
        <v>359</v>
      </c>
      <c r="C109" s="100">
        <v>886</v>
      </c>
      <c r="D109" s="199" t="s">
        <v>125</v>
      </c>
      <c r="E109" s="49" t="s">
        <v>356</v>
      </c>
      <c r="F109" s="177"/>
      <c r="G109" s="36">
        <f>G110</f>
        <v>22.8</v>
      </c>
      <c r="H109" s="36">
        <f t="shared" ref="H109:I110" si="30">H110</f>
        <v>22.8</v>
      </c>
      <c r="I109" s="36">
        <f t="shared" si="30"/>
        <v>22.8</v>
      </c>
    </row>
    <row r="110" spans="1:9" ht="18.75" customHeight="1" x14ac:dyDescent="0.25">
      <c r="A110" s="7" t="s">
        <v>272</v>
      </c>
      <c r="B110" s="143" t="s">
        <v>248</v>
      </c>
      <c r="C110" s="100">
        <v>886</v>
      </c>
      <c r="D110" s="199" t="s">
        <v>125</v>
      </c>
      <c r="E110" s="49" t="s">
        <v>356</v>
      </c>
      <c r="F110" s="177" t="s">
        <v>16</v>
      </c>
      <c r="G110" s="36">
        <f>G111</f>
        <v>22.8</v>
      </c>
      <c r="H110" s="36">
        <f t="shared" si="30"/>
        <v>22.8</v>
      </c>
      <c r="I110" s="36">
        <f t="shared" si="30"/>
        <v>22.8</v>
      </c>
    </row>
    <row r="111" spans="1:9" ht="16.5" customHeight="1" x14ac:dyDescent="0.25">
      <c r="A111" s="7" t="s">
        <v>282</v>
      </c>
      <c r="B111" s="143" t="s">
        <v>357</v>
      </c>
      <c r="C111" s="100">
        <v>886</v>
      </c>
      <c r="D111" s="199" t="s">
        <v>125</v>
      </c>
      <c r="E111" s="49" t="s">
        <v>356</v>
      </c>
      <c r="F111" s="177" t="s">
        <v>358</v>
      </c>
      <c r="G111" s="36">
        <v>22.8</v>
      </c>
      <c r="H111" s="36">
        <v>22.8</v>
      </c>
      <c r="I111" s="36">
        <v>22.8</v>
      </c>
    </row>
    <row r="112" spans="1:9" ht="99.75" customHeight="1" x14ac:dyDescent="0.25">
      <c r="A112" s="7" t="s">
        <v>283</v>
      </c>
      <c r="B112" s="9" t="s">
        <v>418</v>
      </c>
      <c r="C112" s="100">
        <v>886</v>
      </c>
      <c r="D112" s="49" t="s">
        <v>7</v>
      </c>
      <c r="E112" s="49" t="s">
        <v>246</v>
      </c>
      <c r="F112" s="49"/>
      <c r="G112" s="36">
        <f t="shared" si="28"/>
        <v>439.5</v>
      </c>
      <c r="H112" s="36">
        <f t="shared" si="28"/>
        <v>439.5</v>
      </c>
      <c r="I112" s="36">
        <f t="shared" si="28"/>
        <v>439.5</v>
      </c>
    </row>
    <row r="113" spans="1:9" ht="15.75" x14ac:dyDescent="0.25">
      <c r="A113" s="7" t="s">
        <v>284</v>
      </c>
      <c r="B113" s="9" t="s">
        <v>248</v>
      </c>
      <c r="C113" s="100">
        <v>886</v>
      </c>
      <c r="D113" s="49" t="s">
        <v>7</v>
      </c>
      <c r="E113" s="49" t="s">
        <v>246</v>
      </c>
      <c r="F113" s="49" t="s">
        <v>16</v>
      </c>
      <c r="G113" s="36">
        <f t="shared" si="28"/>
        <v>439.5</v>
      </c>
      <c r="H113" s="36">
        <f t="shared" si="28"/>
        <v>439.5</v>
      </c>
      <c r="I113" s="36">
        <f t="shared" si="28"/>
        <v>439.5</v>
      </c>
    </row>
    <row r="114" spans="1:9" ht="15.75" x14ac:dyDescent="0.25">
      <c r="A114" s="7" t="s">
        <v>285</v>
      </c>
      <c r="B114" s="9" t="s">
        <v>102</v>
      </c>
      <c r="C114" s="100">
        <v>886</v>
      </c>
      <c r="D114" s="49" t="s">
        <v>7</v>
      </c>
      <c r="E114" s="49" t="s">
        <v>246</v>
      </c>
      <c r="F114" s="49" t="s">
        <v>15</v>
      </c>
      <c r="G114" s="36">
        <v>439.5</v>
      </c>
      <c r="H114" s="36">
        <v>439.5</v>
      </c>
      <c r="I114" s="36">
        <v>439.5</v>
      </c>
    </row>
    <row r="115" spans="1:9" ht="72.75" customHeight="1" x14ac:dyDescent="0.25">
      <c r="A115" s="7" t="s">
        <v>320</v>
      </c>
      <c r="B115" s="237" t="s">
        <v>430</v>
      </c>
      <c r="C115" s="100">
        <v>886</v>
      </c>
      <c r="D115" s="49" t="s">
        <v>7</v>
      </c>
      <c r="E115" s="49" t="s">
        <v>413</v>
      </c>
      <c r="F115" s="49"/>
      <c r="G115" s="36">
        <f t="shared" ref="G115:I116" si="31">G116</f>
        <v>133</v>
      </c>
      <c r="H115" s="36">
        <f t="shared" si="31"/>
        <v>133</v>
      </c>
      <c r="I115" s="36">
        <f t="shared" si="31"/>
        <v>133</v>
      </c>
    </row>
    <row r="116" spans="1:9" ht="15.75" x14ac:dyDescent="0.25">
      <c r="A116" s="7" t="s">
        <v>321</v>
      </c>
      <c r="B116" s="9" t="s">
        <v>248</v>
      </c>
      <c r="C116" s="100">
        <v>886</v>
      </c>
      <c r="D116" s="49" t="s">
        <v>7</v>
      </c>
      <c r="E116" s="49" t="s">
        <v>413</v>
      </c>
      <c r="F116" s="49" t="s">
        <v>16</v>
      </c>
      <c r="G116" s="36">
        <f t="shared" si="31"/>
        <v>133</v>
      </c>
      <c r="H116" s="36">
        <f t="shared" si="31"/>
        <v>133</v>
      </c>
      <c r="I116" s="36">
        <f t="shared" si="31"/>
        <v>133</v>
      </c>
    </row>
    <row r="117" spans="1:9" ht="15.75" x14ac:dyDescent="0.25">
      <c r="A117" s="7" t="s">
        <v>322</v>
      </c>
      <c r="B117" s="9" t="s">
        <v>102</v>
      </c>
      <c r="C117" s="100">
        <v>886</v>
      </c>
      <c r="D117" s="49" t="s">
        <v>7</v>
      </c>
      <c r="E117" s="49" t="s">
        <v>413</v>
      </c>
      <c r="F117" s="49" t="s">
        <v>15</v>
      </c>
      <c r="G117" s="36">
        <v>133</v>
      </c>
      <c r="H117" s="36">
        <v>133</v>
      </c>
      <c r="I117" s="36">
        <v>133</v>
      </c>
    </row>
    <row r="118" spans="1:9" ht="15.75" x14ac:dyDescent="0.25">
      <c r="A118" s="7" t="s">
        <v>323</v>
      </c>
      <c r="B118" s="9" t="s">
        <v>138</v>
      </c>
      <c r="C118" s="100"/>
      <c r="D118" s="49"/>
      <c r="E118" s="49"/>
      <c r="F118" s="49"/>
      <c r="G118" s="196"/>
      <c r="H118" s="216">
        <v>160</v>
      </c>
      <c r="I118" s="216">
        <v>330</v>
      </c>
    </row>
    <row r="119" spans="1:9" ht="15.75" x14ac:dyDescent="0.25">
      <c r="A119" s="7"/>
      <c r="B119" s="9" t="s">
        <v>236</v>
      </c>
      <c r="C119" s="197"/>
      <c r="D119" s="49"/>
      <c r="E119" s="49"/>
      <c r="F119" s="7"/>
      <c r="G119" s="196">
        <f>G11</f>
        <v>6302</v>
      </c>
      <c r="H119" s="196">
        <f>H11</f>
        <v>6148.2</v>
      </c>
      <c r="I119" s="196">
        <f>I11</f>
        <v>6150.6</v>
      </c>
    </row>
    <row r="120" spans="1:9" ht="15.75" x14ac:dyDescent="0.25">
      <c r="A120" s="14"/>
      <c r="B120" s="15"/>
      <c r="C120" s="106"/>
      <c r="D120" s="198"/>
      <c r="E120" s="198"/>
      <c r="F120" s="14"/>
      <c r="G120" s="122"/>
      <c r="H120" s="123"/>
      <c r="I120" s="123"/>
    </row>
  </sheetData>
  <mergeCells count="6">
    <mergeCell ref="A6:F6"/>
    <mergeCell ref="G1:I1"/>
    <mergeCell ref="G2:I2"/>
    <mergeCell ref="G3:I3"/>
    <mergeCell ref="G4:I4"/>
    <mergeCell ref="A5:F5"/>
  </mergeCells>
  <phoneticPr fontId="5" type="noConversion"/>
  <pageMargins left="0.74803149606299213" right="0.39370078740157483" top="0.70866141732283472" bottom="0.62992125984251968" header="0.51181102362204722" footer="0.35433070866141736"/>
  <pageSetup paperSize="9" scale="53" firstPageNumber="68" fitToHeight="0"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9"/>
  <sheetViews>
    <sheetView zoomScale="70" zoomScaleNormal="70" zoomScaleSheetLayoutView="80" workbookViewId="0">
      <selection activeCell="B120" sqref="B120"/>
    </sheetView>
  </sheetViews>
  <sheetFormatPr defaultColWidth="8.85546875" defaultRowHeight="12.75" outlineLevelRow="1" x14ac:dyDescent="0.2"/>
  <cols>
    <col min="1" max="1" width="8.28515625" style="17" customWidth="1"/>
    <col min="2" max="2" width="71.42578125" style="132" customWidth="1"/>
    <col min="3" max="3" width="16.140625" style="117" customWidth="1"/>
    <col min="4" max="5" width="12.28515625" style="117" customWidth="1"/>
    <col min="6" max="6" width="11.5703125" style="117" customWidth="1"/>
    <col min="7" max="8" width="11.7109375" style="96" customWidth="1"/>
    <col min="9" max="16384" width="8.85546875" style="96"/>
  </cols>
  <sheetData>
    <row r="1" spans="1:8" s="8" customFormat="1" x14ac:dyDescent="0.2">
      <c r="A1" s="71"/>
      <c r="B1" s="126"/>
      <c r="C1" s="72"/>
      <c r="D1" s="72"/>
      <c r="E1" s="72"/>
      <c r="F1" s="260" t="s">
        <v>245</v>
      </c>
      <c r="G1" s="260"/>
      <c r="H1" s="260"/>
    </row>
    <row r="2" spans="1:8" s="8" customFormat="1" x14ac:dyDescent="0.2">
      <c r="A2" s="71"/>
      <c r="B2" s="126"/>
      <c r="C2" s="72"/>
      <c r="D2" s="72"/>
      <c r="E2" s="73"/>
      <c r="F2" s="266" t="s">
        <v>139</v>
      </c>
      <c r="G2" s="266"/>
      <c r="H2" s="266"/>
    </row>
    <row r="3" spans="1:8" s="8" customFormat="1" x14ac:dyDescent="0.2">
      <c r="A3" s="71"/>
      <c r="B3" s="126"/>
      <c r="C3" s="72"/>
      <c r="D3" s="107"/>
      <c r="E3" s="72"/>
      <c r="F3" s="262" t="s">
        <v>395</v>
      </c>
      <c r="G3" s="262"/>
      <c r="H3" s="262"/>
    </row>
    <row r="4" spans="1:8" s="8" customFormat="1" ht="27" customHeight="1" x14ac:dyDescent="0.2">
      <c r="A4" s="71"/>
      <c r="B4" s="126"/>
      <c r="C4" s="72"/>
      <c r="D4" s="107"/>
      <c r="E4" s="267" t="s">
        <v>404</v>
      </c>
      <c r="F4" s="267"/>
      <c r="G4" s="267"/>
      <c r="H4" s="267"/>
    </row>
    <row r="5" spans="1:8" s="8" customFormat="1" x14ac:dyDescent="0.2">
      <c r="A5" s="71"/>
      <c r="B5" s="126"/>
      <c r="C5" s="72"/>
      <c r="D5" s="108"/>
      <c r="E5" s="72"/>
      <c r="F5" s="108"/>
    </row>
    <row r="6" spans="1:8" s="8" customFormat="1" x14ac:dyDescent="0.2">
      <c r="A6" s="71"/>
      <c r="B6" s="126"/>
      <c r="C6" s="72"/>
      <c r="D6" s="108"/>
      <c r="E6" s="72"/>
      <c r="F6" s="108"/>
    </row>
    <row r="7" spans="1:8" s="180" customFormat="1" ht="54.75" customHeight="1" x14ac:dyDescent="0.25">
      <c r="A7" s="268" t="s">
        <v>405</v>
      </c>
      <c r="B7" s="268"/>
      <c r="C7" s="268"/>
      <c r="D7" s="268"/>
      <c r="E7" s="268"/>
      <c r="F7" s="268"/>
      <c r="G7" s="268"/>
    </row>
    <row r="8" spans="1:8" ht="27.75" customHeight="1" x14ac:dyDescent="0.2">
      <c r="F8" s="167"/>
    </row>
    <row r="9" spans="1:8" ht="42" customHeight="1" x14ac:dyDescent="0.2">
      <c r="A9" s="5" t="s">
        <v>18</v>
      </c>
      <c r="B9" s="127" t="s">
        <v>19</v>
      </c>
      <c r="C9" s="4" t="s">
        <v>20</v>
      </c>
      <c r="D9" s="4" t="s">
        <v>9</v>
      </c>
      <c r="E9" s="4" t="s">
        <v>14</v>
      </c>
      <c r="F9" s="13" t="s">
        <v>325</v>
      </c>
      <c r="G9" s="13" t="s">
        <v>346</v>
      </c>
      <c r="H9" s="13" t="s">
        <v>402</v>
      </c>
    </row>
    <row r="10" spans="1:8" ht="15.75" x14ac:dyDescent="0.25">
      <c r="A10" s="93"/>
      <c r="B10" s="128">
        <v>1</v>
      </c>
      <c r="C10" s="109">
        <v>2</v>
      </c>
      <c r="D10" s="109">
        <v>3</v>
      </c>
      <c r="E10" s="109">
        <v>4</v>
      </c>
      <c r="F10" s="109">
        <v>5</v>
      </c>
      <c r="G10" s="110"/>
      <c r="H10" s="110"/>
    </row>
    <row r="11" spans="1:8" s="113" customFormat="1" ht="34.9" customHeight="1" x14ac:dyDescent="0.25">
      <c r="A11" s="4" t="s">
        <v>21</v>
      </c>
      <c r="B11" s="130" t="s">
        <v>256</v>
      </c>
      <c r="C11" s="50" t="s">
        <v>208</v>
      </c>
      <c r="D11" s="111"/>
      <c r="E11" s="111"/>
      <c r="F11" s="112">
        <f>F12+F28+F39+F64+F80</f>
        <v>765</v>
      </c>
      <c r="G11" s="112">
        <f t="shared" ref="G11:H11" si="0">G12+G28+G39+G64+G80</f>
        <v>654.29999999999995</v>
      </c>
      <c r="H11" s="112">
        <f t="shared" si="0"/>
        <v>586.70000000000005</v>
      </c>
    </row>
    <row r="12" spans="1:8" s="113" customFormat="1" ht="46.15" customHeight="1" x14ac:dyDescent="0.25">
      <c r="A12" s="4" t="s">
        <v>22</v>
      </c>
      <c r="B12" s="135" t="s">
        <v>255</v>
      </c>
      <c r="C12" s="50" t="s">
        <v>209</v>
      </c>
      <c r="D12" s="51"/>
      <c r="E12" s="114"/>
      <c r="F12" s="112">
        <f>F13+F18+F23</f>
        <v>182.2</v>
      </c>
      <c r="G12" s="112">
        <f t="shared" ref="G12:H12" si="1">G13+G18+G23</f>
        <v>182.2</v>
      </c>
      <c r="H12" s="112">
        <f t="shared" si="1"/>
        <v>182.2</v>
      </c>
    </row>
    <row r="13" spans="1:8" s="113" customFormat="1" ht="110.45" customHeight="1" x14ac:dyDescent="0.25">
      <c r="A13" s="4" t="s">
        <v>23</v>
      </c>
      <c r="B13" s="12" t="s">
        <v>257</v>
      </c>
      <c r="C13" s="49" t="s">
        <v>210</v>
      </c>
      <c r="D13" s="52"/>
      <c r="E13" s="94"/>
      <c r="F13" s="95">
        <f>F14</f>
        <v>182.1</v>
      </c>
      <c r="G13" s="95">
        <f t="shared" ref="G13:H16" si="2">G14</f>
        <v>182.1</v>
      </c>
      <c r="H13" s="95">
        <f t="shared" si="2"/>
        <v>182.1</v>
      </c>
    </row>
    <row r="14" spans="1:8" s="113" customFormat="1" ht="33.75" customHeight="1" x14ac:dyDescent="0.25">
      <c r="A14" s="4" t="s">
        <v>24</v>
      </c>
      <c r="B14" s="9" t="s">
        <v>33</v>
      </c>
      <c r="C14" s="49" t="s">
        <v>210</v>
      </c>
      <c r="D14" s="52" t="s">
        <v>13</v>
      </c>
      <c r="E14" s="94"/>
      <c r="F14" s="95">
        <f>F15</f>
        <v>182.1</v>
      </c>
      <c r="G14" s="95">
        <f t="shared" si="2"/>
        <v>182.1</v>
      </c>
      <c r="H14" s="95">
        <f t="shared" si="2"/>
        <v>182.1</v>
      </c>
    </row>
    <row r="15" spans="1:8" s="113" customFormat="1" ht="33.75" customHeight="1" x14ac:dyDescent="0.25">
      <c r="A15" s="4" t="s">
        <v>25</v>
      </c>
      <c r="B15" s="136" t="s">
        <v>34</v>
      </c>
      <c r="C15" s="49" t="s">
        <v>210</v>
      </c>
      <c r="D15" s="52" t="s">
        <v>8</v>
      </c>
      <c r="E15" s="94"/>
      <c r="F15" s="95">
        <f>F16</f>
        <v>182.1</v>
      </c>
      <c r="G15" s="95">
        <f t="shared" si="2"/>
        <v>182.1</v>
      </c>
      <c r="H15" s="95">
        <f t="shared" si="2"/>
        <v>182.1</v>
      </c>
    </row>
    <row r="16" spans="1:8" s="113" customFormat="1" ht="22.9" customHeight="1" x14ac:dyDescent="0.25">
      <c r="A16" s="4" t="s">
        <v>26</v>
      </c>
      <c r="B16" s="97" t="s">
        <v>114</v>
      </c>
      <c r="C16" s="49" t="s">
        <v>210</v>
      </c>
      <c r="D16" s="52" t="s">
        <v>8</v>
      </c>
      <c r="E16" s="94" t="s">
        <v>190</v>
      </c>
      <c r="F16" s="95">
        <f>F17</f>
        <v>182.1</v>
      </c>
      <c r="G16" s="95">
        <f t="shared" si="2"/>
        <v>182.1</v>
      </c>
      <c r="H16" s="95">
        <f t="shared" si="2"/>
        <v>182.1</v>
      </c>
    </row>
    <row r="17" spans="1:8" s="113" customFormat="1" ht="33.75" customHeight="1" x14ac:dyDescent="0.25">
      <c r="A17" s="4" t="s">
        <v>35</v>
      </c>
      <c r="B17" s="105" t="s">
        <v>324</v>
      </c>
      <c r="C17" s="49" t="s">
        <v>210</v>
      </c>
      <c r="D17" s="52" t="s">
        <v>8</v>
      </c>
      <c r="E17" s="94" t="s">
        <v>244</v>
      </c>
      <c r="F17" s="95">
        <f>'4- ведомственная'!G54</f>
        <v>182.1</v>
      </c>
      <c r="G17" s="95">
        <f>'4- ведомственная'!H54</f>
        <v>182.1</v>
      </c>
      <c r="H17" s="95">
        <f>'4- ведомственная'!I54</f>
        <v>182.1</v>
      </c>
    </row>
    <row r="18" spans="1:8" s="113" customFormat="1" ht="102.75" hidden="1" customHeight="1" outlineLevel="1" x14ac:dyDescent="0.25">
      <c r="A18" s="4" t="s">
        <v>36</v>
      </c>
      <c r="B18" s="9" t="s">
        <v>382</v>
      </c>
      <c r="C18" s="52" t="s">
        <v>276</v>
      </c>
      <c r="D18" s="52"/>
      <c r="E18" s="94"/>
      <c r="F18" s="95">
        <f>F19</f>
        <v>0</v>
      </c>
      <c r="G18" s="95">
        <f t="shared" ref="G18:H21" si="3">G19</f>
        <v>0</v>
      </c>
      <c r="H18" s="95">
        <f t="shared" si="3"/>
        <v>0</v>
      </c>
    </row>
    <row r="19" spans="1:8" s="113" customFormat="1" ht="33.75" hidden="1" customHeight="1" outlineLevel="1" x14ac:dyDescent="0.25">
      <c r="A19" s="4" t="s">
        <v>37</v>
      </c>
      <c r="B19" s="9" t="s">
        <v>33</v>
      </c>
      <c r="C19" s="52" t="s">
        <v>276</v>
      </c>
      <c r="D19" s="52" t="s">
        <v>13</v>
      </c>
      <c r="E19" s="94"/>
      <c r="F19" s="95">
        <f>F20</f>
        <v>0</v>
      </c>
      <c r="G19" s="95">
        <f t="shared" si="3"/>
        <v>0</v>
      </c>
      <c r="H19" s="95">
        <f t="shared" si="3"/>
        <v>0</v>
      </c>
    </row>
    <row r="20" spans="1:8" s="113" customFormat="1" ht="33.75" hidden="1" customHeight="1" outlineLevel="1" x14ac:dyDescent="0.25">
      <c r="A20" s="4" t="s">
        <v>65</v>
      </c>
      <c r="B20" s="136" t="s">
        <v>34</v>
      </c>
      <c r="C20" s="52" t="s">
        <v>276</v>
      </c>
      <c r="D20" s="52" t="s">
        <v>8</v>
      </c>
      <c r="E20" s="94"/>
      <c r="F20" s="95">
        <f>F21</f>
        <v>0</v>
      </c>
      <c r="G20" s="95">
        <f t="shared" si="3"/>
        <v>0</v>
      </c>
      <c r="H20" s="95">
        <f t="shared" si="3"/>
        <v>0</v>
      </c>
    </row>
    <row r="21" spans="1:8" s="113" customFormat="1" ht="33.75" hidden="1" customHeight="1" outlineLevel="1" x14ac:dyDescent="0.25">
      <c r="A21" s="4" t="s">
        <v>66</v>
      </c>
      <c r="B21" s="97" t="s">
        <v>114</v>
      </c>
      <c r="C21" s="52" t="s">
        <v>276</v>
      </c>
      <c r="D21" s="52" t="s">
        <v>8</v>
      </c>
      <c r="E21" s="94" t="s">
        <v>190</v>
      </c>
      <c r="F21" s="95">
        <f>F22</f>
        <v>0</v>
      </c>
      <c r="G21" s="95">
        <f t="shared" si="3"/>
        <v>0</v>
      </c>
      <c r="H21" s="95">
        <f t="shared" si="3"/>
        <v>0</v>
      </c>
    </row>
    <row r="22" spans="1:8" s="113" customFormat="1" ht="33.75" hidden="1" customHeight="1" outlineLevel="1" x14ac:dyDescent="0.25">
      <c r="A22" s="4" t="s">
        <v>38</v>
      </c>
      <c r="B22" s="105" t="s">
        <v>324</v>
      </c>
      <c r="C22" s="52" t="s">
        <v>276</v>
      </c>
      <c r="D22" s="52" t="s">
        <v>8</v>
      </c>
      <c r="E22" s="94" t="s">
        <v>244</v>
      </c>
      <c r="F22" s="95">
        <f>'4- ведомственная'!G57</f>
        <v>0</v>
      </c>
      <c r="G22" s="95">
        <f>'4- ведомственная'!H57</f>
        <v>0</v>
      </c>
      <c r="H22" s="95">
        <f>'4- ведомственная'!I57</f>
        <v>0</v>
      </c>
    </row>
    <row r="23" spans="1:8" s="113" customFormat="1" ht="95.45" customHeight="1" collapsed="1" x14ac:dyDescent="0.25">
      <c r="A23" s="4" t="s">
        <v>36</v>
      </c>
      <c r="B23" s="12" t="s">
        <v>383</v>
      </c>
      <c r="C23" s="52" t="s">
        <v>241</v>
      </c>
      <c r="D23" s="52"/>
      <c r="E23" s="94"/>
      <c r="F23" s="95">
        <f>F24</f>
        <v>0.1</v>
      </c>
      <c r="G23" s="95">
        <f t="shared" ref="G23:H26" si="4">G24</f>
        <v>0.1</v>
      </c>
      <c r="H23" s="95">
        <f t="shared" si="4"/>
        <v>0.1</v>
      </c>
    </row>
    <row r="24" spans="1:8" s="113" customFormat="1" ht="33.75" customHeight="1" x14ac:dyDescent="0.25">
      <c r="A24" s="4" t="s">
        <v>37</v>
      </c>
      <c r="B24" s="9" t="s">
        <v>33</v>
      </c>
      <c r="C24" s="52" t="s">
        <v>241</v>
      </c>
      <c r="D24" s="52" t="s">
        <v>13</v>
      </c>
      <c r="E24" s="94"/>
      <c r="F24" s="95">
        <f>F25</f>
        <v>0.1</v>
      </c>
      <c r="G24" s="95">
        <f t="shared" si="4"/>
        <v>0.1</v>
      </c>
      <c r="H24" s="95">
        <f t="shared" si="4"/>
        <v>0.1</v>
      </c>
    </row>
    <row r="25" spans="1:8" s="113" customFormat="1" ht="33.75" customHeight="1" x14ac:dyDescent="0.25">
      <c r="A25" s="4" t="s">
        <v>65</v>
      </c>
      <c r="B25" s="136" t="s">
        <v>34</v>
      </c>
      <c r="C25" s="52" t="s">
        <v>241</v>
      </c>
      <c r="D25" s="52" t="s">
        <v>8</v>
      </c>
      <c r="E25" s="94"/>
      <c r="F25" s="95">
        <f>F26</f>
        <v>0.1</v>
      </c>
      <c r="G25" s="95">
        <f t="shared" si="4"/>
        <v>0.1</v>
      </c>
      <c r="H25" s="95">
        <f t="shared" si="4"/>
        <v>0.1</v>
      </c>
    </row>
    <row r="26" spans="1:8" s="113" customFormat="1" ht="22.15" customHeight="1" x14ac:dyDescent="0.25">
      <c r="A26" s="4" t="s">
        <v>66</v>
      </c>
      <c r="B26" s="97" t="s">
        <v>114</v>
      </c>
      <c r="C26" s="52" t="s">
        <v>241</v>
      </c>
      <c r="D26" s="52" t="s">
        <v>8</v>
      </c>
      <c r="E26" s="94" t="s">
        <v>190</v>
      </c>
      <c r="F26" s="95">
        <f>F27</f>
        <v>0.1</v>
      </c>
      <c r="G26" s="95">
        <f t="shared" si="4"/>
        <v>0.1</v>
      </c>
      <c r="H26" s="95">
        <f t="shared" si="4"/>
        <v>0.1</v>
      </c>
    </row>
    <row r="27" spans="1:8" s="113" customFormat="1" ht="33.75" customHeight="1" x14ac:dyDescent="0.25">
      <c r="A27" s="4" t="s">
        <v>38</v>
      </c>
      <c r="B27" s="105" t="s">
        <v>324</v>
      </c>
      <c r="C27" s="52" t="s">
        <v>241</v>
      </c>
      <c r="D27" s="52" t="s">
        <v>8</v>
      </c>
      <c r="E27" s="94" t="s">
        <v>244</v>
      </c>
      <c r="F27" s="95">
        <f>'4- ведомственная'!G60</f>
        <v>0.1</v>
      </c>
      <c r="G27" s="95">
        <f>'4- ведомственная'!H60</f>
        <v>0.1</v>
      </c>
      <c r="H27" s="95">
        <f>'4- ведомственная'!I60</f>
        <v>0.1</v>
      </c>
    </row>
    <row r="28" spans="1:8" s="113" customFormat="1" ht="46.15" customHeight="1" x14ac:dyDescent="0.25">
      <c r="A28" s="4" t="s">
        <v>39</v>
      </c>
      <c r="B28" s="135" t="s">
        <v>259</v>
      </c>
      <c r="C28" s="50" t="s">
        <v>214</v>
      </c>
      <c r="D28" s="111"/>
      <c r="E28" s="111"/>
      <c r="F28" s="112">
        <f>F29+F34</f>
        <v>101.1</v>
      </c>
      <c r="G28" s="112">
        <f t="shared" ref="G28:H28" si="5">G29+G34</f>
        <v>96.9</v>
      </c>
      <c r="H28" s="112">
        <f t="shared" si="5"/>
        <v>97.9</v>
      </c>
    </row>
    <row r="29" spans="1:8" s="113" customFormat="1" ht="99.75" customHeight="1" x14ac:dyDescent="0.25">
      <c r="A29" s="4" t="s">
        <v>40</v>
      </c>
      <c r="B29" s="12" t="s">
        <v>384</v>
      </c>
      <c r="C29" s="49" t="s">
        <v>215</v>
      </c>
      <c r="D29" s="111"/>
      <c r="E29" s="111"/>
      <c r="F29" s="95">
        <f>F30</f>
        <v>101.1</v>
      </c>
      <c r="G29" s="95">
        <f t="shared" ref="G29:H32" si="6">G30</f>
        <v>96.9</v>
      </c>
      <c r="H29" s="95">
        <f t="shared" si="6"/>
        <v>97.9</v>
      </c>
    </row>
    <row r="30" spans="1:8" s="113" customFormat="1" ht="33.6" customHeight="1" x14ac:dyDescent="0.25">
      <c r="A30" s="4" t="s">
        <v>41</v>
      </c>
      <c r="B30" s="9" t="s">
        <v>33</v>
      </c>
      <c r="C30" s="49" t="s">
        <v>215</v>
      </c>
      <c r="D30" s="93">
        <v>200</v>
      </c>
      <c r="E30" s="111"/>
      <c r="F30" s="95">
        <f>F31</f>
        <v>101.1</v>
      </c>
      <c r="G30" s="95">
        <f t="shared" si="6"/>
        <v>96.9</v>
      </c>
      <c r="H30" s="95">
        <f t="shared" si="6"/>
        <v>97.9</v>
      </c>
    </row>
    <row r="31" spans="1:8" s="113" customFormat="1" ht="37.15" customHeight="1" x14ac:dyDescent="0.25">
      <c r="A31" s="4" t="s">
        <v>42</v>
      </c>
      <c r="B31" s="136" t="s">
        <v>34</v>
      </c>
      <c r="C31" s="49" t="s">
        <v>215</v>
      </c>
      <c r="D31" s="93">
        <v>240</v>
      </c>
      <c r="E31" s="111"/>
      <c r="F31" s="95">
        <f>F32</f>
        <v>101.1</v>
      </c>
      <c r="G31" s="95">
        <f t="shared" si="6"/>
        <v>96.9</v>
      </c>
      <c r="H31" s="95">
        <f t="shared" si="6"/>
        <v>97.9</v>
      </c>
    </row>
    <row r="32" spans="1:8" s="113" customFormat="1" ht="22.15" customHeight="1" x14ac:dyDescent="0.25">
      <c r="A32" s="4" t="s">
        <v>43</v>
      </c>
      <c r="B32" s="97" t="s">
        <v>191</v>
      </c>
      <c r="C32" s="49" t="s">
        <v>215</v>
      </c>
      <c r="D32" s="93">
        <v>240</v>
      </c>
      <c r="E32" s="93" t="s">
        <v>192</v>
      </c>
      <c r="F32" s="95">
        <f>F33</f>
        <v>101.1</v>
      </c>
      <c r="G32" s="95">
        <f t="shared" si="6"/>
        <v>96.9</v>
      </c>
      <c r="H32" s="95">
        <f t="shared" si="6"/>
        <v>97.9</v>
      </c>
    </row>
    <row r="33" spans="1:8" s="113" customFormat="1" ht="16.149999999999999" customHeight="1" x14ac:dyDescent="0.25">
      <c r="A33" s="4" t="s">
        <v>70</v>
      </c>
      <c r="B33" s="102" t="s">
        <v>77</v>
      </c>
      <c r="C33" s="49" t="s">
        <v>215</v>
      </c>
      <c r="D33" s="93">
        <v>240</v>
      </c>
      <c r="E33" s="93" t="s">
        <v>78</v>
      </c>
      <c r="F33" s="95">
        <f>'4- ведомственная'!G67</f>
        <v>101.1</v>
      </c>
      <c r="G33" s="95">
        <f>'4- ведомственная'!H67</f>
        <v>96.9</v>
      </c>
      <c r="H33" s="95">
        <f>'4- ведомственная'!I67</f>
        <v>97.9</v>
      </c>
    </row>
    <row r="34" spans="1:8" s="113" customFormat="1" ht="106.5" hidden="1" customHeight="1" outlineLevel="1" x14ac:dyDescent="0.25">
      <c r="A34" s="4" t="s">
        <v>71</v>
      </c>
      <c r="B34" s="12" t="s">
        <v>385</v>
      </c>
      <c r="C34" s="4" t="s">
        <v>289</v>
      </c>
      <c r="D34" s="111"/>
      <c r="E34" s="111"/>
      <c r="F34" s="95">
        <f>F35</f>
        <v>0</v>
      </c>
      <c r="G34" s="95">
        <f t="shared" ref="G34:H37" si="7">G35</f>
        <v>0</v>
      </c>
      <c r="H34" s="95">
        <f t="shared" si="7"/>
        <v>0</v>
      </c>
    </row>
    <row r="35" spans="1:8" s="113" customFormat="1" ht="37.5" hidden="1" customHeight="1" outlineLevel="1" x14ac:dyDescent="0.25">
      <c r="A35" s="4" t="s">
        <v>44</v>
      </c>
      <c r="B35" s="9" t="s">
        <v>33</v>
      </c>
      <c r="C35" s="4" t="s">
        <v>289</v>
      </c>
      <c r="D35" s="93">
        <v>200</v>
      </c>
      <c r="E35" s="111"/>
      <c r="F35" s="95">
        <f>F36</f>
        <v>0</v>
      </c>
      <c r="G35" s="95">
        <f t="shared" si="7"/>
        <v>0</v>
      </c>
      <c r="H35" s="95">
        <f t="shared" si="7"/>
        <v>0</v>
      </c>
    </row>
    <row r="36" spans="1:8" s="113" customFormat="1" ht="16.149999999999999" hidden="1" customHeight="1" outlineLevel="1" x14ac:dyDescent="0.25">
      <c r="A36" s="4" t="s">
        <v>45</v>
      </c>
      <c r="B36" s="133" t="s">
        <v>34</v>
      </c>
      <c r="C36" s="4" t="s">
        <v>289</v>
      </c>
      <c r="D36" s="52" t="s">
        <v>8</v>
      </c>
      <c r="E36" s="111"/>
      <c r="F36" s="95">
        <f>F37</f>
        <v>0</v>
      </c>
      <c r="G36" s="95">
        <f t="shared" si="7"/>
        <v>0</v>
      </c>
      <c r="H36" s="95">
        <f t="shared" si="7"/>
        <v>0</v>
      </c>
    </row>
    <row r="37" spans="1:8" s="113" customFormat="1" ht="16.149999999999999" hidden="1" customHeight="1" outlineLevel="1" x14ac:dyDescent="0.25">
      <c r="A37" s="4" t="s">
        <v>46</v>
      </c>
      <c r="B37" s="97" t="s">
        <v>191</v>
      </c>
      <c r="C37" s="4" t="s">
        <v>289</v>
      </c>
      <c r="D37" s="52" t="s">
        <v>8</v>
      </c>
      <c r="E37" s="93" t="s">
        <v>192</v>
      </c>
      <c r="F37" s="95">
        <f>F38</f>
        <v>0</v>
      </c>
      <c r="G37" s="95">
        <f t="shared" si="7"/>
        <v>0</v>
      </c>
      <c r="H37" s="95">
        <f t="shared" si="7"/>
        <v>0</v>
      </c>
    </row>
    <row r="38" spans="1:8" s="113" customFormat="1" ht="16.149999999999999" hidden="1" customHeight="1" outlineLevel="1" x14ac:dyDescent="0.25">
      <c r="A38" s="4" t="s">
        <v>47</v>
      </c>
      <c r="B38" s="101" t="s">
        <v>77</v>
      </c>
      <c r="C38" s="4" t="s">
        <v>289</v>
      </c>
      <c r="D38" s="52" t="s">
        <v>8</v>
      </c>
      <c r="E38" s="93" t="s">
        <v>78</v>
      </c>
      <c r="F38" s="95">
        <f>'4- ведомственная'!G70</f>
        <v>0</v>
      </c>
      <c r="G38" s="95">
        <f>'4- ведомственная'!H70</f>
        <v>0</v>
      </c>
      <c r="H38" s="95">
        <f>'4- ведомственная'!I70</f>
        <v>0</v>
      </c>
    </row>
    <row r="39" spans="1:8" s="113" customFormat="1" ht="37.9" customHeight="1" collapsed="1" x14ac:dyDescent="0.25">
      <c r="A39" s="4" t="s">
        <v>71</v>
      </c>
      <c r="B39" s="38" t="s">
        <v>258</v>
      </c>
      <c r="C39" s="50" t="s">
        <v>213</v>
      </c>
      <c r="D39" s="111"/>
      <c r="E39" s="111"/>
      <c r="F39" s="125">
        <f>F40+F45+F59</f>
        <v>347.7</v>
      </c>
      <c r="G39" s="125">
        <f t="shared" ref="G39:H39" si="8">G40+G45+G59</f>
        <v>331.2</v>
      </c>
      <c r="H39" s="125">
        <f t="shared" si="8"/>
        <v>262.60000000000002</v>
      </c>
    </row>
    <row r="40" spans="1:8" s="113" customFormat="1" ht="66.599999999999994" customHeight="1" x14ac:dyDescent="0.25">
      <c r="A40" s="4" t="s">
        <v>44</v>
      </c>
      <c r="B40" s="9" t="s">
        <v>260</v>
      </c>
      <c r="C40" s="49" t="s">
        <v>242</v>
      </c>
      <c r="D40" s="93"/>
      <c r="E40" s="93"/>
      <c r="F40" s="115">
        <f>F41</f>
        <v>66.3</v>
      </c>
      <c r="G40" s="115">
        <f t="shared" ref="G40:H43" si="9">G41</f>
        <v>66.3</v>
      </c>
      <c r="H40" s="115">
        <f t="shared" si="9"/>
        <v>66.3</v>
      </c>
    </row>
    <row r="41" spans="1:8" s="113" customFormat="1" ht="38.450000000000003" customHeight="1" x14ac:dyDescent="0.25">
      <c r="A41" s="4" t="s">
        <v>45</v>
      </c>
      <c r="B41" s="9" t="s">
        <v>33</v>
      </c>
      <c r="C41" s="49" t="s">
        <v>242</v>
      </c>
      <c r="D41" s="93">
        <v>200</v>
      </c>
      <c r="E41" s="93"/>
      <c r="F41" s="115">
        <f>F42</f>
        <v>66.3</v>
      </c>
      <c r="G41" s="115">
        <f t="shared" si="9"/>
        <v>66.3</v>
      </c>
      <c r="H41" s="115">
        <f t="shared" si="9"/>
        <v>66.3</v>
      </c>
    </row>
    <row r="42" spans="1:8" s="113" customFormat="1" ht="33.6" customHeight="1" x14ac:dyDescent="0.25">
      <c r="A42" s="4" t="s">
        <v>46</v>
      </c>
      <c r="B42" s="136" t="s">
        <v>34</v>
      </c>
      <c r="C42" s="49" t="s">
        <v>242</v>
      </c>
      <c r="D42" s="93">
        <v>240</v>
      </c>
      <c r="E42" s="93"/>
      <c r="F42" s="115">
        <f>F43</f>
        <v>66.3</v>
      </c>
      <c r="G42" s="115">
        <f t="shared" si="9"/>
        <v>66.3</v>
      </c>
      <c r="H42" s="115">
        <f t="shared" si="9"/>
        <v>66.3</v>
      </c>
    </row>
    <row r="43" spans="1:8" s="113" customFormat="1" ht="16.149999999999999" customHeight="1" x14ac:dyDescent="0.25">
      <c r="A43" s="4" t="s">
        <v>47</v>
      </c>
      <c r="B43" s="12" t="s">
        <v>197</v>
      </c>
      <c r="C43" s="49" t="s">
        <v>242</v>
      </c>
      <c r="D43" s="93">
        <v>240</v>
      </c>
      <c r="E43" s="93" t="s">
        <v>3</v>
      </c>
      <c r="F43" s="115">
        <f>F44</f>
        <v>66.3</v>
      </c>
      <c r="G43" s="115">
        <f t="shared" si="9"/>
        <v>66.3</v>
      </c>
      <c r="H43" s="115">
        <f t="shared" si="9"/>
        <v>66.3</v>
      </c>
    </row>
    <row r="44" spans="1:8" s="113" customFormat="1" ht="16.149999999999999" customHeight="1" x14ac:dyDescent="0.25">
      <c r="A44" s="4" t="s">
        <v>48</v>
      </c>
      <c r="B44" s="12" t="s">
        <v>97</v>
      </c>
      <c r="C44" s="49" t="s">
        <v>242</v>
      </c>
      <c r="D44" s="93">
        <v>240</v>
      </c>
      <c r="E44" s="93" t="s">
        <v>5</v>
      </c>
      <c r="F44" s="115">
        <f>'4- ведомственная'!G89</f>
        <v>66.3</v>
      </c>
      <c r="G44" s="115">
        <f>'4- ведомственная'!H89</f>
        <v>66.3</v>
      </c>
      <c r="H44" s="115">
        <f>'4- ведомственная'!I89</f>
        <v>66.3</v>
      </c>
    </row>
    <row r="45" spans="1:8" s="113" customFormat="1" ht="101.25" customHeight="1" x14ac:dyDescent="0.25">
      <c r="A45" s="4" t="s">
        <v>49</v>
      </c>
      <c r="B45" s="9" t="s">
        <v>387</v>
      </c>
      <c r="C45" s="49" t="s">
        <v>243</v>
      </c>
      <c r="D45" s="52"/>
      <c r="E45" s="94"/>
      <c r="F45" s="115">
        <f>F46+F50</f>
        <v>271.39999999999998</v>
      </c>
      <c r="G45" s="115">
        <f t="shared" ref="G45:H45" si="10">G46+G50</f>
        <v>254.9</v>
      </c>
      <c r="H45" s="115">
        <f t="shared" si="10"/>
        <v>186.3</v>
      </c>
    </row>
    <row r="46" spans="1:8" s="113" customFormat="1" ht="34.15" customHeight="1" x14ac:dyDescent="0.25">
      <c r="A46" s="4" t="s">
        <v>50</v>
      </c>
      <c r="B46" s="9" t="s">
        <v>33</v>
      </c>
      <c r="C46" s="49" t="s">
        <v>243</v>
      </c>
      <c r="D46" s="93">
        <v>200</v>
      </c>
      <c r="E46" s="94"/>
      <c r="F46" s="115">
        <f>F47</f>
        <v>271.39999999999998</v>
      </c>
      <c r="G46" s="115">
        <f t="shared" ref="G46:H48" si="11">G47</f>
        <v>254.9</v>
      </c>
      <c r="H46" s="115">
        <f t="shared" si="11"/>
        <v>186.3</v>
      </c>
    </row>
    <row r="47" spans="1:8" s="113" customFormat="1" ht="36" customHeight="1" x14ac:dyDescent="0.25">
      <c r="A47" s="4" t="s">
        <v>51</v>
      </c>
      <c r="B47" s="136" t="s">
        <v>34</v>
      </c>
      <c r="C47" s="49" t="s">
        <v>243</v>
      </c>
      <c r="D47" s="93">
        <v>240</v>
      </c>
      <c r="E47" s="94"/>
      <c r="F47" s="115">
        <f>F48</f>
        <v>271.39999999999998</v>
      </c>
      <c r="G47" s="115">
        <f t="shared" si="11"/>
        <v>254.9</v>
      </c>
      <c r="H47" s="115">
        <f t="shared" si="11"/>
        <v>186.3</v>
      </c>
    </row>
    <row r="48" spans="1:8" s="113" customFormat="1" ht="16.149999999999999" customHeight="1" x14ac:dyDescent="0.25">
      <c r="A48" s="4" t="s">
        <v>52</v>
      </c>
      <c r="B48" s="12" t="s">
        <v>197</v>
      </c>
      <c r="C48" s="49" t="s">
        <v>243</v>
      </c>
      <c r="D48" s="93">
        <v>240</v>
      </c>
      <c r="E48" s="94" t="s">
        <v>3</v>
      </c>
      <c r="F48" s="115">
        <f>F49</f>
        <v>271.39999999999998</v>
      </c>
      <c r="G48" s="115">
        <f t="shared" si="11"/>
        <v>254.9</v>
      </c>
      <c r="H48" s="115">
        <f t="shared" si="11"/>
        <v>186.3</v>
      </c>
    </row>
    <row r="49" spans="1:8" s="113" customFormat="1" ht="16.149999999999999" customHeight="1" x14ac:dyDescent="0.25">
      <c r="A49" s="4" t="s">
        <v>53</v>
      </c>
      <c r="B49" s="12" t="s">
        <v>97</v>
      </c>
      <c r="C49" s="49" t="s">
        <v>243</v>
      </c>
      <c r="D49" s="93">
        <v>240</v>
      </c>
      <c r="E49" s="94" t="s">
        <v>5</v>
      </c>
      <c r="F49" s="115">
        <f>'4- ведомственная'!G92</f>
        <v>271.39999999999998</v>
      </c>
      <c r="G49" s="115">
        <f>'4- ведомственная'!H92</f>
        <v>254.9</v>
      </c>
      <c r="H49" s="115">
        <f>'4- ведомственная'!I92</f>
        <v>186.3</v>
      </c>
    </row>
    <row r="50" spans="1:8" s="113" customFormat="1" ht="32.25" hidden="1" customHeight="1" outlineLevel="1" x14ac:dyDescent="0.25">
      <c r="A50" s="4" t="s">
        <v>54</v>
      </c>
      <c r="B50" s="141" t="s">
        <v>290</v>
      </c>
      <c r="C50" s="49" t="s">
        <v>243</v>
      </c>
      <c r="D50" s="93">
        <v>400</v>
      </c>
      <c r="E50" s="94"/>
      <c r="F50" s="115">
        <f>F51</f>
        <v>0</v>
      </c>
      <c r="G50" s="115">
        <f t="shared" ref="G50:H52" si="12">G51</f>
        <v>0</v>
      </c>
      <c r="H50" s="115">
        <f t="shared" si="12"/>
        <v>0</v>
      </c>
    </row>
    <row r="51" spans="1:8" s="113" customFormat="1" ht="16.149999999999999" hidden="1" customHeight="1" outlineLevel="1" x14ac:dyDescent="0.25">
      <c r="A51" s="4" t="s">
        <v>55</v>
      </c>
      <c r="B51" s="105" t="s">
        <v>291</v>
      </c>
      <c r="C51" s="49" t="s">
        <v>243</v>
      </c>
      <c r="D51" s="93">
        <v>410</v>
      </c>
      <c r="E51" s="94"/>
      <c r="F51" s="115">
        <f>F52</f>
        <v>0</v>
      </c>
      <c r="G51" s="115">
        <f t="shared" si="12"/>
        <v>0</v>
      </c>
      <c r="H51" s="115">
        <f t="shared" si="12"/>
        <v>0</v>
      </c>
    </row>
    <row r="52" spans="1:8" s="113" customFormat="1" ht="16.149999999999999" hidden="1" customHeight="1" outlineLevel="1" x14ac:dyDescent="0.25">
      <c r="A52" s="4" t="s">
        <v>56</v>
      </c>
      <c r="B52" s="12" t="s">
        <v>197</v>
      </c>
      <c r="C52" s="49" t="s">
        <v>243</v>
      </c>
      <c r="D52" s="93">
        <v>410</v>
      </c>
      <c r="E52" s="94" t="s">
        <v>0</v>
      </c>
      <c r="F52" s="115">
        <f>F53</f>
        <v>0</v>
      </c>
      <c r="G52" s="115">
        <f t="shared" si="12"/>
        <v>0</v>
      </c>
      <c r="H52" s="115">
        <f t="shared" si="12"/>
        <v>0</v>
      </c>
    </row>
    <row r="53" spans="1:8" s="113" customFormat="1" ht="19.5" hidden="1" customHeight="1" outlineLevel="1" x14ac:dyDescent="0.25">
      <c r="A53" s="4" t="s">
        <v>57</v>
      </c>
      <c r="B53" s="12" t="s">
        <v>97</v>
      </c>
      <c r="C53" s="49" t="s">
        <v>243</v>
      </c>
      <c r="D53" s="93">
        <v>410</v>
      </c>
      <c r="E53" s="94" t="s">
        <v>2</v>
      </c>
      <c r="F53" s="115">
        <f>'4- ведомственная'!G94</f>
        <v>0</v>
      </c>
      <c r="G53" s="115">
        <f>'4- ведомственная'!H94</f>
        <v>0</v>
      </c>
      <c r="H53" s="115">
        <f>'4- ведомственная'!I94</f>
        <v>0</v>
      </c>
    </row>
    <row r="54" spans="1:8" s="113" customFormat="1" ht="79.900000000000006" hidden="1" customHeight="1" outlineLevel="1" x14ac:dyDescent="0.25">
      <c r="A54" s="4" t="s">
        <v>85</v>
      </c>
      <c r="B54" s="9" t="s">
        <v>261</v>
      </c>
      <c r="C54" s="49" t="s">
        <v>252</v>
      </c>
      <c r="D54" s="93"/>
      <c r="E54" s="94"/>
      <c r="F54" s="115">
        <f>F55</f>
        <v>0</v>
      </c>
      <c r="G54" s="115">
        <f t="shared" ref="G54:H57" si="13">G55</f>
        <v>0</v>
      </c>
      <c r="H54" s="115">
        <f t="shared" si="13"/>
        <v>0</v>
      </c>
    </row>
    <row r="55" spans="1:8" s="113" customFormat="1" ht="16.149999999999999" hidden="1" customHeight="1" outlineLevel="1" x14ac:dyDescent="0.25">
      <c r="A55" s="4" t="s">
        <v>86</v>
      </c>
      <c r="B55" s="9" t="s">
        <v>33</v>
      </c>
      <c r="C55" s="49" t="s">
        <v>252</v>
      </c>
      <c r="D55" s="93">
        <v>200</v>
      </c>
      <c r="E55" s="94"/>
      <c r="F55" s="115">
        <f>F56</f>
        <v>0</v>
      </c>
      <c r="G55" s="115">
        <f t="shared" si="13"/>
        <v>0</v>
      </c>
      <c r="H55" s="115">
        <f t="shared" si="13"/>
        <v>0</v>
      </c>
    </row>
    <row r="56" spans="1:8" s="113" customFormat="1" ht="16.149999999999999" hidden="1" customHeight="1" outlineLevel="1" x14ac:dyDescent="0.25">
      <c r="A56" s="4" t="s">
        <v>87</v>
      </c>
      <c r="B56" s="136" t="s">
        <v>34</v>
      </c>
      <c r="C56" s="49" t="s">
        <v>252</v>
      </c>
      <c r="D56" s="52" t="s">
        <v>8</v>
      </c>
      <c r="E56" s="94"/>
      <c r="F56" s="115">
        <f>F57</f>
        <v>0</v>
      </c>
      <c r="G56" s="115">
        <f t="shared" si="13"/>
        <v>0</v>
      </c>
      <c r="H56" s="115">
        <f t="shared" si="13"/>
        <v>0</v>
      </c>
    </row>
    <row r="57" spans="1:8" s="113" customFormat="1" ht="16.149999999999999" hidden="1" customHeight="1" outlineLevel="1" x14ac:dyDescent="0.25">
      <c r="A57" s="4" t="s">
        <v>88</v>
      </c>
      <c r="B57" s="105" t="s">
        <v>253</v>
      </c>
      <c r="C57" s="49" t="s">
        <v>252</v>
      </c>
      <c r="D57" s="52" t="s">
        <v>8</v>
      </c>
      <c r="E57" s="94" t="s">
        <v>249</v>
      </c>
      <c r="F57" s="115">
        <f>F58</f>
        <v>0</v>
      </c>
      <c r="G57" s="115">
        <f t="shared" si="13"/>
        <v>0</v>
      </c>
      <c r="H57" s="115">
        <f t="shared" si="13"/>
        <v>0</v>
      </c>
    </row>
    <row r="58" spans="1:8" s="113" customFormat="1" ht="16.149999999999999" hidden="1" customHeight="1" outlineLevel="1" x14ac:dyDescent="0.25">
      <c r="A58" s="4" t="s">
        <v>89</v>
      </c>
      <c r="B58" s="129" t="s">
        <v>250</v>
      </c>
      <c r="C58" s="49" t="s">
        <v>252</v>
      </c>
      <c r="D58" s="52" t="s">
        <v>8</v>
      </c>
      <c r="E58" s="94" t="s">
        <v>251</v>
      </c>
      <c r="F58" s="115">
        <f>'4- ведомственная'!G104</f>
        <v>0</v>
      </c>
      <c r="G58" s="115">
        <f>'4- ведомственная'!H104</f>
        <v>0</v>
      </c>
      <c r="H58" s="115">
        <f>'4- ведомственная'!I104</f>
        <v>0</v>
      </c>
    </row>
    <row r="59" spans="1:8" s="113" customFormat="1" ht="99" customHeight="1" collapsed="1" x14ac:dyDescent="0.25">
      <c r="A59" s="4" t="s">
        <v>54</v>
      </c>
      <c r="B59" s="9" t="s">
        <v>293</v>
      </c>
      <c r="C59" s="49" t="s">
        <v>292</v>
      </c>
      <c r="D59" s="52"/>
      <c r="E59" s="94"/>
      <c r="F59" s="115">
        <f>F60</f>
        <v>10</v>
      </c>
      <c r="G59" s="115">
        <f t="shared" ref="G59:H62" si="14">G60</f>
        <v>10</v>
      </c>
      <c r="H59" s="115">
        <f t="shared" si="14"/>
        <v>10</v>
      </c>
    </row>
    <row r="60" spans="1:8" s="113" customFormat="1" ht="34.5" customHeight="1" x14ac:dyDescent="0.25">
      <c r="A60" s="4" t="s">
        <v>55</v>
      </c>
      <c r="B60" s="9" t="s">
        <v>33</v>
      </c>
      <c r="C60" s="49" t="s">
        <v>292</v>
      </c>
      <c r="D60" s="93">
        <v>200</v>
      </c>
      <c r="E60" s="94"/>
      <c r="F60" s="115">
        <f>F61</f>
        <v>10</v>
      </c>
      <c r="G60" s="115">
        <f t="shared" si="14"/>
        <v>10</v>
      </c>
      <c r="H60" s="115">
        <f t="shared" si="14"/>
        <v>10</v>
      </c>
    </row>
    <row r="61" spans="1:8" s="113" customFormat="1" ht="36.75" customHeight="1" x14ac:dyDescent="0.25">
      <c r="A61" s="4" t="s">
        <v>56</v>
      </c>
      <c r="B61" s="136" t="s">
        <v>34</v>
      </c>
      <c r="C61" s="49" t="s">
        <v>292</v>
      </c>
      <c r="D61" s="93">
        <v>240</v>
      </c>
      <c r="E61" s="94"/>
      <c r="F61" s="115">
        <f>F62</f>
        <v>10</v>
      </c>
      <c r="G61" s="115">
        <f t="shared" si="14"/>
        <v>10</v>
      </c>
      <c r="H61" s="115">
        <f t="shared" si="14"/>
        <v>10</v>
      </c>
    </row>
    <row r="62" spans="1:8" s="113" customFormat="1" ht="16.149999999999999" customHeight="1" x14ac:dyDescent="0.25">
      <c r="A62" s="4" t="s">
        <v>57</v>
      </c>
      <c r="B62" s="12" t="s">
        <v>197</v>
      </c>
      <c r="C62" s="49" t="s">
        <v>292</v>
      </c>
      <c r="D62" s="93">
        <v>240</v>
      </c>
      <c r="E62" s="94" t="s">
        <v>3</v>
      </c>
      <c r="F62" s="115">
        <f>F63</f>
        <v>10</v>
      </c>
      <c r="G62" s="115">
        <f t="shared" si="14"/>
        <v>10</v>
      </c>
      <c r="H62" s="115">
        <f t="shared" si="14"/>
        <v>10</v>
      </c>
    </row>
    <row r="63" spans="1:8" s="113" customFormat="1" ht="16.149999999999999" customHeight="1" x14ac:dyDescent="0.25">
      <c r="A63" s="4" t="s">
        <v>58</v>
      </c>
      <c r="B63" s="12" t="s">
        <v>97</v>
      </c>
      <c r="C63" s="49" t="s">
        <v>292</v>
      </c>
      <c r="D63" s="93">
        <v>240</v>
      </c>
      <c r="E63" s="94" t="s">
        <v>5</v>
      </c>
      <c r="F63" s="115">
        <f>'4- ведомственная'!G97</f>
        <v>10</v>
      </c>
      <c r="G63" s="115">
        <f>'4- ведомственная'!H97</f>
        <v>10</v>
      </c>
      <c r="H63" s="115">
        <f>'4- ведомственная'!I97</f>
        <v>10</v>
      </c>
    </row>
    <row r="64" spans="1:8" s="113" customFormat="1" ht="54.75" customHeight="1" x14ac:dyDescent="0.25">
      <c r="A64" s="4" t="s">
        <v>59</v>
      </c>
      <c r="B64" s="135" t="s">
        <v>378</v>
      </c>
      <c r="C64" s="50" t="s">
        <v>262</v>
      </c>
      <c r="D64" s="111"/>
      <c r="E64" s="111"/>
      <c r="F64" s="125">
        <f>F65+F70+F75</f>
        <v>134</v>
      </c>
      <c r="G64" s="125">
        <f t="shared" ref="G64:H64" si="15">G65+G70+G75</f>
        <v>44</v>
      </c>
      <c r="H64" s="125">
        <f t="shared" si="15"/>
        <v>44</v>
      </c>
    </row>
    <row r="65" spans="1:8" s="113" customFormat="1" ht="87" customHeight="1" x14ac:dyDescent="0.25">
      <c r="A65" s="4" t="s">
        <v>60</v>
      </c>
      <c r="B65" s="102" t="s">
        <v>386</v>
      </c>
      <c r="C65" s="52" t="s">
        <v>263</v>
      </c>
      <c r="D65" s="93"/>
      <c r="E65" s="93"/>
      <c r="F65" s="115">
        <f>F66</f>
        <v>60</v>
      </c>
      <c r="G65" s="115">
        <f t="shared" ref="G65:H68" si="16">G66</f>
        <v>0</v>
      </c>
      <c r="H65" s="115">
        <f t="shared" si="16"/>
        <v>0</v>
      </c>
    </row>
    <row r="66" spans="1:8" s="113" customFormat="1" ht="30.75" customHeight="1" x14ac:dyDescent="0.25">
      <c r="A66" s="4" t="s">
        <v>61</v>
      </c>
      <c r="B66" s="12" t="s">
        <v>232</v>
      </c>
      <c r="C66" s="52" t="s">
        <v>263</v>
      </c>
      <c r="D66" s="93">
        <v>200</v>
      </c>
      <c r="E66" s="93"/>
      <c r="F66" s="115">
        <f>F67</f>
        <v>60</v>
      </c>
      <c r="G66" s="115">
        <f t="shared" si="16"/>
        <v>0</v>
      </c>
      <c r="H66" s="115">
        <f t="shared" si="16"/>
        <v>0</v>
      </c>
    </row>
    <row r="67" spans="1:8" s="113" customFormat="1" ht="33.75" customHeight="1" x14ac:dyDescent="0.25">
      <c r="A67" s="4" t="s">
        <v>62</v>
      </c>
      <c r="B67" s="12" t="s">
        <v>34</v>
      </c>
      <c r="C67" s="52" t="s">
        <v>263</v>
      </c>
      <c r="D67" s="93">
        <v>240</v>
      </c>
      <c r="E67" s="93"/>
      <c r="F67" s="115">
        <f>F68</f>
        <v>60</v>
      </c>
      <c r="G67" s="115">
        <f t="shared" si="16"/>
        <v>0</v>
      </c>
      <c r="H67" s="115">
        <f t="shared" si="16"/>
        <v>0</v>
      </c>
    </row>
    <row r="68" spans="1:8" s="113" customFormat="1" ht="16.149999999999999" customHeight="1" x14ac:dyDescent="0.25">
      <c r="A68" s="4" t="s">
        <v>63</v>
      </c>
      <c r="B68" s="97" t="s">
        <v>80</v>
      </c>
      <c r="C68" s="52" t="s">
        <v>263</v>
      </c>
      <c r="D68" s="93">
        <v>240</v>
      </c>
      <c r="E68" s="93" t="s">
        <v>79</v>
      </c>
      <c r="F68" s="115">
        <f>F69</f>
        <v>60</v>
      </c>
      <c r="G68" s="115">
        <f t="shared" si="16"/>
        <v>0</v>
      </c>
      <c r="H68" s="115">
        <f t="shared" si="16"/>
        <v>0</v>
      </c>
    </row>
    <row r="69" spans="1:8" s="113" customFormat="1" ht="16.149999999999999" customHeight="1" x14ac:dyDescent="0.25">
      <c r="A69" s="4" t="s">
        <v>64</v>
      </c>
      <c r="B69" s="12" t="s">
        <v>92</v>
      </c>
      <c r="C69" s="52" t="s">
        <v>263</v>
      </c>
      <c r="D69" s="93">
        <v>240</v>
      </c>
      <c r="E69" s="93" t="s">
        <v>93</v>
      </c>
      <c r="F69" s="115">
        <f>'4- ведомственная'!G76</f>
        <v>60</v>
      </c>
      <c r="G69" s="115">
        <f>'4- ведомственная'!H76</f>
        <v>0</v>
      </c>
      <c r="H69" s="115">
        <f>'4- ведомственная'!I76</f>
        <v>0</v>
      </c>
    </row>
    <row r="70" spans="1:8" s="113" customFormat="1" ht="81" customHeight="1" x14ac:dyDescent="0.25">
      <c r="A70" s="4" t="s">
        <v>82</v>
      </c>
      <c r="B70" s="9" t="s">
        <v>380</v>
      </c>
      <c r="C70" s="49" t="s">
        <v>381</v>
      </c>
      <c r="D70" s="93"/>
      <c r="E70" s="93"/>
      <c r="F70" s="115">
        <f>F71</f>
        <v>44</v>
      </c>
      <c r="G70" s="115">
        <f t="shared" ref="G70:H73" si="17">G71</f>
        <v>44</v>
      </c>
      <c r="H70" s="115">
        <f t="shared" si="17"/>
        <v>44</v>
      </c>
    </row>
    <row r="71" spans="1:8" s="113" customFormat="1" ht="16.149999999999999" customHeight="1" x14ac:dyDescent="0.25">
      <c r="A71" s="4" t="s">
        <v>83</v>
      </c>
      <c r="B71" s="12" t="s">
        <v>232</v>
      </c>
      <c r="C71" s="49" t="s">
        <v>381</v>
      </c>
      <c r="D71" s="93">
        <v>200</v>
      </c>
      <c r="E71" s="93"/>
      <c r="F71" s="115">
        <f>F72</f>
        <v>44</v>
      </c>
      <c r="G71" s="115">
        <f t="shared" si="17"/>
        <v>44</v>
      </c>
      <c r="H71" s="115">
        <f t="shared" si="17"/>
        <v>44</v>
      </c>
    </row>
    <row r="72" spans="1:8" s="113" customFormat="1" ht="16.149999999999999" customHeight="1" x14ac:dyDescent="0.25">
      <c r="A72" s="4" t="s">
        <v>84</v>
      </c>
      <c r="B72" s="12" t="s">
        <v>34</v>
      </c>
      <c r="C72" s="49" t="s">
        <v>381</v>
      </c>
      <c r="D72" s="93">
        <v>240</v>
      </c>
      <c r="E72" s="93"/>
      <c r="F72" s="115">
        <f>F73</f>
        <v>44</v>
      </c>
      <c r="G72" s="115">
        <f t="shared" si="17"/>
        <v>44</v>
      </c>
      <c r="H72" s="115">
        <f t="shared" si="17"/>
        <v>44</v>
      </c>
    </row>
    <row r="73" spans="1:8" s="113" customFormat="1" ht="16.149999999999999" customHeight="1" x14ac:dyDescent="0.25">
      <c r="A73" s="4" t="s">
        <v>85</v>
      </c>
      <c r="B73" s="12" t="s">
        <v>31</v>
      </c>
      <c r="C73" s="49" t="s">
        <v>381</v>
      </c>
      <c r="D73" s="93">
        <v>240</v>
      </c>
      <c r="E73" s="93" t="s">
        <v>0</v>
      </c>
      <c r="F73" s="115">
        <f>F74</f>
        <v>44</v>
      </c>
      <c r="G73" s="115">
        <f t="shared" si="17"/>
        <v>44</v>
      </c>
      <c r="H73" s="115">
        <f t="shared" si="17"/>
        <v>44</v>
      </c>
    </row>
    <row r="74" spans="1:8" s="113" customFormat="1" ht="16.149999999999999" customHeight="1" x14ac:dyDescent="0.25">
      <c r="A74" s="4" t="s">
        <v>86</v>
      </c>
      <c r="B74" s="12" t="s">
        <v>354</v>
      </c>
      <c r="C74" s="49" t="s">
        <v>381</v>
      </c>
      <c r="D74" s="93">
        <v>240</v>
      </c>
      <c r="E74" s="93" t="s">
        <v>355</v>
      </c>
      <c r="F74" s="115">
        <f>'4- ведомственная'!G44</f>
        <v>44</v>
      </c>
      <c r="G74" s="115">
        <f>'4- ведомственная'!H44</f>
        <v>44</v>
      </c>
      <c r="H74" s="115">
        <f>'4- ведомственная'!I44</f>
        <v>44</v>
      </c>
    </row>
    <row r="75" spans="1:8" s="113" customFormat="1" ht="98.25" customHeight="1" x14ac:dyDescent="0.25">
      <c r="A75" s="4" t="s">
        <v>87</v>
      </c>
      <c r="B75" s="12" t="s">
        <v>379</v>
      </c>
      <c r="C75" s="13" t="s">
        <v>353</v>
      </c>
      <c r="D75" s="93"/>
      <c r="E75" s="93"/>
      <c r="F75" s="115">
        <f>F76</f>
        <v>30</v>
      </c>
      <c r="G75" s="115">
        <f t="shared" ref="G75:H78" si="18">G76</f>
        <v>0</v>
      </c>
      <c r="H75" s="115">
        <f t="shared" si="18"/>
        <v>0</v>
      </c>
    </row>
    <row r="76" spans="1:8" s="113" customFormat="1" ht="36.75" customHeight="1" x14ac:dyDescent="0.25">
      <c r="A76" s="4" t="s">
        <v>88</v>
      </c>
      <c r="B76" s="12" t="s">
        <v>232</v>
      </c>
      <c r="C76" s="13" t="s">
        <v>353</v>
      </c>
      <c r="D76" s="93">
        <v>200</v>
      </c>
      <c r="E76" s="93"/>
      <c r="F76" s="115">
        <f>F77</f>
        <v>30</v>
      </c>
      <c r="G76" s="115">
        <f t="shared" si="18"/>
        <v>0</v>
      </c>
      <c r="H76" s="115">
        <f t="shared" si="18"/>
        <v>0</v>
      </c>
    </row>
    <row r="77" spans="1:8" s="113" customFormat="1" ht="33" customHeight="1" x14ac:dyDescent="0.25">
      <c r="A77" s="4" t="s">
        <v>89</v>
      </c>
      <c r="B77" s="12" t="s">
        <v>34</v>
      </c>
      <c r="C77" s="13" t="s">
        <v>353</v>
      </c>
      <c r="D77" s="93">
        <v>240</v>
      </c>
      <c r="E77" s="93"/>
      <c r="F77" s="115">
        <f>F78</f>
        <v>30</v>
      </c>
      <c r="G77" s="115">
        <f t="shared" si="18"/>
        <v>0</v>
      </c>
      <c r="H77" s="115">
        <f t="shared" si="18"/>
        <v>0</v>
      </c>
    </row>
    <row r="78" spans="1:8" s="113" customFormat="1" ht="16.149999999999999" customHeight="1" x14ac:dyDescent="0.25">
      <c r="A78" s="4" t="s">
        <v>90</v>
      </c>
      <c r="B78" s="12" t="s">
        <v>31</v>
      </c>
      <c r="C78" s="13" t="s">
        <v>353</v>
      </c>
      <c r="D78" s="93">
        <v>240</v>
      </c>
      <c r="E78" s="93" t="s">
        <v>0</v>
      </c>
      <c r="F78" s="115">
        <f>F79</f>
        <v>30</v>
      </c>
      <c r="G78" s="115">
        <f t="shared" si="18"/>
        <v>0</v>
      </c>
      <c r="H78" s="115">
        <f t="shared" si="18"/>
        <v>0</v>
      </c>
    </row>
    <row r="79" spans="1:8" s="113" customFormat="1" ht="16.149999999999999" customHeight="1" x14ac:dyDescent="0.25">
      <c r="A79" s="4" t="s">
        <v>91</v>
      </c>
      <c r="B79" s="12" t="s">
        <v>354</v>
      </c>
      <c r="C79" s="13" t="s">
        <v>353</v>
      </c>
      <c r="D79" s="93">
        <v>240</v>
      </c>
      <c r="E79" s="93" t="s">
        <v>355</v>
      </c>
      <c r="F79" s="115">
        <f>'4- ведомственная'!G47</f>
        <v>30</v>
      </c>
      <c r="G79" s="115">
        <f>'4- ведомственная'!H47</f>
        <v>0</v>
      </c>
      <c r="H79" s="115">
        <f>'4- ведомственная'!I47</f>
        <v>0</v>
      </c>
    </row>
    <row r="80" spans="1:8" s="113" customFormat="1" ht="33" hidden="1" customHeight="1" outlineLevel="1" x14ac:dyDescent="0.25">
      <c r="A80" s="4" t="s">
        <v>98</v>
      </c>
      <c r="B80" s="142" t="s">
        <v>299</v>
      </c>
      <c r="C80" s="50" t="s">
        <v>301</v>
      </c>
      <c r="D80" s="93"/>
      <c r="E80" s="94"/>
      <c r="F80" s="115">
        <f>F81</f>
        <v>0</v>
      </c>
      <c r="G80" s="115">
        <f t="shared" ref="G80:H84" si="19">G81</f>
        <v>0</v>
      </c>
      <c r="H80" s="115">
        <f t="shared" si="19"/>
        <v>0</v>
      </c>
    </row>
    <row r="81" spans="1:8" s="113" customFormat="1" ht="83.25" hidden="1" customHeight="1" outlineLevel="1" x14ac:dyDescent="0.25">
      <c r="A81" s="4" t="s">
        <v>99</v>
      </c>
      <c r="B81" s="143" t="s">
        <v>300</v>
      </c>
      <c r="C81" s="49" t="s">
        <v>302</v>
      </c>
      <c r="D81" s="93"/>
      <c r="E81" s="94"/>
      <c r="F81" s="115">
        <f>F82</f>
        <v>0</v>
      </c>
      <c r="G81" s="115">
        <f t="shared" si="19"/>
        <v>0</v>
      </c>
      <c r="H81" s="115">
        <f t="shared" si="19"/>
        <v>0</v>
      </c>
    </row>
    <row r="82" spans="1:8" s="113" customFormat="1" ht="33" hidden="1" customHeight="1" outlineLevel="1" x14ac:dyDescent="0.25">
      <c r="A82" s="4" t="s">
        <v>100</v>
      </c>
      <c r="B82" s="9" t="s">
        <v>33</v>
      </c>
      <c r="C82" s="49" t="s">
        <v>302</v>
      </c>
      <c r="D82" s="93">
        <v>200</v>
      </c>
      <c r="E82" s="94"/>
      <c r="F82" s="115">
        <f>F83</f>
        <v>0</v>
      </c>
      <c r="G82" s="115">
        <f t="shared" si="19"/>
        <v>0</v>
      </c>
      <c r="H82" s="115">
        <f t="shared" si="19"/>
        <v>0</v>
      </c>
    </row>
    <row r="83" spans="1:8" s="113" customFormat="1" ht="16.149999999999999" hidden="1" customHeight="1" outlineLevel="1" x14ac:dyDescent="0.25">
      <c r="A83" s="4" t="s">
        <v>216</v>
      </c>
      <c r="B83" s="133" t="s">
        <v>34</v>
      </c>
      <c r="C83" s="49" t="s">
        <v>302</v>
      </c>
      <c r="D83" s="93">
        <v>240</v>
      </c>
      <c r="E83" s="94"/>
      <c r="F83" s="115">
        <f>F84</f>
        <v>0</v>
      </c>
      <c r="G83" s="115">
        <f t="shared" si="19"/>
        <v>0</v>
      </c>
      <c r="H83" s="115">
        <f t="shared" si="19"/>
        <v>0</v>
      </c>
    </row>
    <row r="84" spans="1:8" s="113" customFormat="1" ht="16.149999999999999" hidden="1" customHeight="1" outlineLevel="1" x14ac:dyDescent="0.25">
      <c r="A84" s="4" t="s">
        <v>217</v>
      </c>
      <c r="B84" s="143" t="s">
        <v>294</v>
      </c>
      <c r="C84" s="49" t="s">
        <v>302</v>
      </c>
      <c r="D84" s="93">
        <v>240</v>
      </c>
      <c r="E84" s="94" t="s">
        <v>295</v>
      </c>
      <c r="F84" s="115">
        <f>F85</f>
        <v>0</v>
      </c>
      <c r="G84" s="115">
        <f t="shared" si="19"/>
        <v>0</v>
      </c>
      <c r="H84" s="115">
        <f t="shared" si="19"/>
        <v>0</v>
      </c>
    </row>
    <row r="85" spans="1:8" s="113" customFormat="1" ht="16.149999999999999" hidden="1" customHeight="1" outlineLevel="1" x14ac:dyDescent="0.25">
      <c r="A85" s="4" t="s">
        <v>218</v>
      </c>
      <c r="B85" s="143" t="s">
        <v>296</v>
      </c>
      <c r="C85" s="49" t="s">
        <v>302</v>
      </c>
      <c r="D85" s="93">
        <v>240</v>
      </c>
      <c r="E85" s="94" t="s">
        <v>297</v>
      </c>
      <c r="F85" s="115">
        <f>'4- ведомственная'!G104</f>
        <v>0</v>
      </c>
      <c r="G85" s="115">
        <f>'4- ведомственная'!H104</f>
        <v>0</v>
      </c>
      <c r="H85" s="115">
        <f>'4- ведомственная'!I104</f>
        <v>0</v>
      </c>
    </row>
    <row r="86" spans="1:8" s="113" customFormat="1" ht="15.75" collapsed="1" x14ac:dyDescent="0.25">
      <c r="A86" s="4" t="s">
        <v>98</v>
      </c>
      <c r="B86" s="130" t="s">
        <v>67</v>
      </c>
      <c r="C86" s="50" t="s">
        <v>201</v>
      </c>
      <c r="D86" s="111"/>
      <c r="E86" s="114"/>
      <c r="F86" s="112">
        <f t="shared" ref="F86:H91" si="20">F87</f>
        <v>1954.6</v>
      </c>
      <c r="G86" s="112">
        <f t="shared" si="20"/>
        <v>1819.2</v>
      </c>
      <c r="H86" s="112">
        <f t="shared" si="20"/>
        <v>1819.2</v>
      </c>
    </row>
    <row r="87" spans="1:8" ht="15.75" x14ac:dyDescent="0.25">
      <c r="A87" s="4" t="s">
        <v>99</v>
      </c>
      <c r="B87" s="9" t="s">
        <v>68</v>
      </c>
      <c r="C87" s="49" t="s">
        <v>202</v>
      </c>
      <c r="D87" s="93"/>
      <c r="E87" s="94"/>
      <c r="F87" s="95">
        <f t="shared" si="20"/>
        <v>1954.6</v>
      </c>
      <c r="G87" s="95">
        <f t="shared" si="20"/>
        <v>1819.2</v>
      </c>
      <c r="H87" s="95">
        <f t="shared" si="20"/>
        <v>1819.2</v>
      </c>
    </row>
    <row r="88" spans="1:8" ht="31.9" customHeight="1" x14ac:dyDescent="0.25">
      <c r="A88" s="4" t="s">
        <v>100</v>
      </c>
      <c r="B88" s="9" t="s">
        <v>193</v>
      </c>
      <c r="C88" s="49" t="s">
        <v>203</v>
      </c>
      <c r="D88" s="93"/>
      <c r="E88" s="94"/>
      <c r="F88" s="95">
        <f t="shared" si="20"/>
        <v>1954.6</v>
      </c>
      <c r="G88" s="95">
        <f t="shared" si="20"/>
        <v>1819.2</v>
      </c>
      <c r="H88" s="95">
        <f t="shared" si="20"/>
        <v>1819.2</v>
      </c>
    </row>
    <row r="89" spans="1:8" ht="63" x14ac:dyDescent="0.25">
      <c r="A89" s="4" t="s">
        <v>216</v>
      </c>
      <c r="B89" s="9" t="s">
        <v>247</v>
      </c>
      <c r="C89" s="49" t="s">
        <v>203</v>
      </c>
      <c r="D89" s="49" t="s">
        <v>28</v>
      </c>
      <c r="E89" s="49"/>
      <c r="F89" s="95">
        <f t="shared" si="20"/>
        <v>1954.6</v>
      </c>
      <c r="G89" s="95">
        <f t="shared" si="20"/>
        <v>1819.2</v>
      </c>
      <c r="H89" s="95">
        <f t="shared" si="20"/>
        <v>1819.2</v>
      </c>
    </row>
    <row r="90" spans="1:8" ht="31.5" x14ac:dyDescent="0.25">
      <c r="A90" s="4" t="s">
        <v>217</v>
      </c>
      <c r="B90" s="9" t="s">
        <v>32</v>
      </c>
      <c r="C90" s="49" t="s">
        <v>203</v>
      </c>
      <c r="D90" s="49" t="s">
        <v>30</v>
      </c>
      <c r="E90" s="49"/>
      <c r="F90" s="95">
        <f t="shared" si="20"/>
        <v>1954.6</v>
      </c>
      <c r="G90" s="95">
        <f t="shared" si="20"/>
        <v>1819.2</v>
      </c>
      <c r="H90" s="95">
        <f t="shared" si="20"/>
        <v>1819.2</v>
      </c>
    </row>
    <row r="91" spans="1:8" ht="15.75" x14ac:dyDescent="0.25">
      <c r="A91" s="4" t="s">
        <v>218</v>
      </c>
      <c r="B91" s="9" t="s">
        <v>31</v>
      </c>
      <c r="C91" s="49" t="s">
        <v>203</v>
      </c>
      <c r="D91" s="93">
        <v>120</v>
      </c>
      <c r="E91" s="94" t="s">
        <v>0</v>
      </c>
      <c r="F91" s="95">
        <f t="shared" si="20"/>
        <v>1954.6</v>
      </c>
      <c r="G91" s="95">
        <f t="shared" si="20"/>
        <v>1819.2</v>
      </c>
      <c r="H91" s="95">
        <f t="shared" si="20"/>
        <v>1819.2</v>
      </c>
    </row>
    <row r="92" spans="1:8" ht="31.5" x14ac:dyDescent="0.25">
      <c r="A92" s="4" t="s">
        <v>219</v>
      </c>
      <c r="B92" s="102" t="s">
        <v>69</v>
      </c>
      <c r="C92" s="49" t="s">
        <v>203</v>
      </c>
      <c r="D92" s="93">
        <v>120</v>
      </c>
      <c r="E92" s="94" t="s">
        <v>1</v>
      </c>
      <c r="F92" s="95">
        <f>'4- ведомственная'!G18</f>
        <v>1954.6</v>
      </c>
      <c r="G92" s="95">
        <f>'4- ведомственная'!H18</f>
        <v>1819.2</v>
      </c>
      <c r="H92" s="95">
        <f>'4- ведомственная'!I18</f>
        <v>1819.2</v>
      </c>
    </row>
    <row r="93" spans="1:8" s="113" customFormat="1" ht="31.5" x14ac:dyDescent="0.25">
      <c r="A93" s="4" t="s">
        <v>220</v>
      </c>
      <c r="B93" s="130" t="s">
        <v>72</v>
      </c>
      <c r="C93" s="50" t="s">
        <v>204</v>
      </c>
      <c r="D93" s="111"/>
      <c r="E93" s="114"/>
      <c r="F93" s="112">
        <f>F94</f>
        <v>3582.4</v>
      </c>
      <c r="G93" s="112">
        <f>G94</f>
        <v>3514.7000000000003</v>
      </c>
      <c r="H93" s="112">
        <f>H94</f>
        <v>3414.7000000000003</v>
      </c>
    </row>
    <row r="94" spans="1:8" ht="36" customHeight="1" x14ac:dyDescent="0.25">
      <c r="A94" s="4" t="s">
        <v>221</v>
      </c>
      <c r="B94" s="102" t="s">
        <v>194</v>
      </c>
      <c r="C94" s="49" t="s">
        <v>205</v>
      </c>
      <c r="D94" s="93"/>
      <c r="E94" s="94"/>
      <c r="F94" s="95">
        <f>F95+F112+F117+F122+F127</f>
        <v>3582.4</v>
      </c>
      <c r="G94" s="95">
        <f t="shared" ref="G94:H94" si="21">G95+G112+G117+G122+G127</f>
        <v>3514.7000000000003</v>
      </c>
      <c r="H94" s="95">
        <f t="shared" si="21"/>
        <v>3414.7000000000003</v>
      </c>
    </row>
    <row r="95" spans="1:8" ht="53.45" customHeight="1" x14ac:dyDescent="0.25">
      <c r="A95" s="4" t="s">
        <v>222</v>
      </c>
      <c r="B95" s="9" t="s">
        <v>195</v>
      </c>
      <c r="C95" s="49" t="s">
        <v>206</v>
      </c>
      <c r="D95" s="93"/>
      <c r="E95" s="94"/>
      <c r="F95" s="95">
        <f>F96+F100+F104+F108</f>
        <v>2947.1</v>
      </c>
      <c r="G95" s="95">
        <f t="shared" ref="G95:H95" si="22">G96+G100+G104+G108</f>
        <v>2879.4</v>
      </c>
      <c r="H95" s="95">
        <f t="shared" si="22"/>
        <v>2779.4</v>
      </c>
    </row>
    <row r="96" spans="1:8" ht="68.45" customHeight="1" x14ac:dyDescent="0.25">
      <c r="A96" s="4" t="s">
        <v>223</v>
      </c>
      <c r="B96" s="9" t="s">
        <v>247</v>
      </c>
      <c r="C96" s="49" t="s">
        <v>206</v>
      </c>
      <c r="D96" s="49" t="s">
        <v>28</v>
      </c>
      <c r="E96" s="94"/>
      <c r="F96" s="95">
        <f>F97</f>
        <v>1700</v>
      </c>
      <c r="G96" s="95">
        <f t="shared" ref="G96:H98" si="23">G97</f>
        <v>1632.3</v>
      </c>
      <c r="H96" s="95">
        <f t="shared" si="23"/>
        <v>1632.3</v>
      </c>
    </row>
    <row r="97" spans="1:8" ht="33" customHeight="1" x14ac:dyDescent="0.25">
      <c r="A97" s="4" t="s">
        <v>224</v>
      </c>
      <c r="B97" s="9" t="s">
        <v>32</v>
      </c>
      <c r="C97" s="49" t="s">
        <v>206</v>
      </c>
      <c r="D97" s="49" t="s">
        <v>30</v>
      </c>
      <c r="E97" s="94"/>
      <c r="F97" s="95">
        <f>F98</f>
        <v>1700</v>
      </c>
      <c r="G97" s="95">
        <f>G98</f>
        <v>1632.3</v>
      </c>
      <c r="H97" s="95">
        <f>H98</f>
        <v>1632.3</v>
      </c>
    </row>
    <row r="98" spans="1:8" ht="15.75" x14ac:dyDescent="0.25">
      <c r="A98" s="4" t="s">
        <v>225</v>
      </c>
      <c r="B98" s="9" t="s">
        <v>31</v>
      </c>
      <c r="C98" s="49" t="s">
        <v>206</v>
      </c>
      <c r="D98" s="93">
        <v>120</v>
      </c>
      <c r="E98" s="94" t="s">
        <v>0</v>
      </c>
      <c r="F98" s="95">
        <f>F99</f>
        <v>1700</v>
      </c>
      <c r="G98" s="95">
        <f t="shared" si="23"/>
        <v>1632.3</v>
      </c>
      <c r="H98" s="95">
        <f t="shared" si="23"/>
        <v>1632.3</v>
      </c>
    </row>
    <row r="99" spans="1:8" ht="47.25" x14ac:dyDescent="0.25">
      <c r="A99" s="4" t="s">
        <v>226</v>
      </c>
      <c r="B99" s="232" t="s">
        <v>392</v>
      </c>
      <c r="C99" s="49" t="s">
        <v>206</v>
      </c>
      <c r="D99" s="93">
        <v>120</v>
      </c>
      <c r="E99" s="94" t="s">
        <v>2</v>
      </c>
      <c r="F99" s="95">
        <f>'4- ведомственная'!G26</f>
        <v>1700</v>
      </c>
      <c r="G99" s="95">
        <f>'4- ведомственная'!H26</f>
        <v>1632.3</v>
      </c>
      <c r="H99" s="95">
        <f>'4- ведомственная'!I26</f>
        <v>1632.3</v>
      </c>
    </row>
    <row r="100" spans="1:8" ht="31.15" customHeight="1" x14ac:dyDescent="0.25">
      <c r="A100" s="4" t="s">
        <v>227</v>
      </c>
      <c r="B100" s="9" t="s">
        <v>33</v>
      </c>
      <c r="C100" s="49" t="s">
        <v>206</v>
      </c>
      <c r="D100" s="93">
        <v>200</v>
      </c>
      <c r="E100" s="94"/>
      <c r="F100" s="95">
        <f>F101</f>
        <v>1247</v>
      </c>
      <c r="G100" s="95">
        <f t="shared" ref="G100:H102" si="24">G101</f>
        <v>1247</v>
      </c>
      <c r="H100" s="95">
        <f t="shared" si="24"/>
        <v>1147</v>
      </c>
    </row>
    <row r="101" spans="1:8" ht="31.5" x14ac:dyDescent="0.25">
      <c r="A101" s="4" t="s">
        <v>229</v>
      </c>
      <c r="B101" s="136" t="s">
        <v>34</v>
      </c>
      <c r="C101" s="49" t="s">
        <v>206</v>
      </c>
      <c r="D101" s="93">
        <v>240</v>
      </c>
      <c r="E101" s="94"/>
      <c r="F101" s="95">
        <f>F102</f>
        <v>1247</v>
      </c>
      <c r="G101" s="95">
        <f t="shared" si="24"/>
        <v>1247</v>
      </c>
      <c r="H101" s="95">
        <f t="shared" si="24"/>
        <v>1147</v>
      </c>
    </row>
    <row r="102" spans="1:8" ht="15.75" x14ac:dyDescent="0.25">
      <c r="A102" s="4" t="s">
        <v>230</v>
      </c>
      <c r="B102" s="9" t="s">
        <v>31</v>
      </c>
      <c r="C102" s="49" t="s">
        <v>206</v>
      </c>
      <c r="D102" s="93">
        <v>240</v>
      </c>
      <c r="E102" s="94" t="s">
        <v>0</v>
      </c>
      <c r="F102" s="95">
        <f>F103</f>
        <v>1247</v>
      </c>
      <c r="G102" s="95">
        <f t="shared" si="24"/>
        <v>1247</v>
      </c>
      <c r="H102" s="95">
        <f t="shared" si="24"/>
        <v>1147</v>
      </c>
    </row>
    <row r="103" spans="1:8" ht="47.25" x14ac:dyDescent="0.25">
      <c r="A103" s="4" t="s">
        <v>231</v>
      </c>
      <c r="B103" s="232" t="s">
        <v>392</v>
      </c>
      <c r="C103" s="49" t="s">
        <v>206</v>
      </c>
      <c r="D103" s="93">
        <v>240</v>
      </c>
      <c r="E103" s="94" t="s">
        <v>2</v>
      </c>
      <c r="F103" s="95">
        <f>'4- ведомственная'!G28</f>
        <v>1247</v>
      </c>
      <c r="G103" s="95">
        <f>'4- ведомственная'!H28</f>
        <v>1247</v>
      </c>
      <c r="H103" s="95">
        <f>'4- ведомственная'!I28</f>
        <v>1147</v>
      </c>
    </row>
    <row r="104" spans="1:8" ht="31.5" hidden="1" outlineLevel="1" x14ac:dyDescent="0.25">
      <c r="A104" s="4" t="s">
        <v>270</v>
      </c>
      <c r="B104" s="230" t="s">
        <v>290</v>
      </c>
      <c r="C104" s="49" t="s">
        <v>206</v>
      </c>
      <c r="D104" s="93">
        <v>400</v>
      </c>
      <c r="E104" s="94"/>
      <c r="F104" s="95">
        <f>F105</f>
        <v>0</v>
      </c>
      <c r="G104" s="95">
        <f t="shared" ref="G104:H106" si="25">G105</f>
        <v>0</v>
      </c>
      <c r="H104" s="95">
        <f t="shared" si="25"/>
        <v>0</v>
      </c>
    </row>
    <row r="105" spans="1:8" ht="15.75" hidden="1" outlineLevel="1" x14ac:dyDescent="0.25">
      <c r="A105" s="4" t="s">
        <v>271</v>
      </c>
      <c r="B105" s="105" t="s">
        <v>291</v>
      </c>
      <c r="C105" s="49" t="s">
        <v>206</v>
      </c>
      <c r="D105" s="93">
        <v>410</v>
      </c>
      <c r="E105" s="94"/>
      <c r="F105" s="95">
        <f>F106</f>
        <v>0</v>
      </c>
      <c r="G105" s="95">
        <f t="shared" si="25"/>
        <v>0</v>
      </c>
      <c r="H105" s="95">
        <f t="shared" si="25"/>
        <v>0</v>
      </c>
    </row>
    <row r="106" spans="1:8" ht="15.75" hidden="1" outlineLevel="1" x14ac:dyDescent="0.25">
      <c r="A106" s="4" t="s">
        <v>272</v>
      </c>
      <c r="B106" s="9" t="s">
        <v>31</v>
      </c>
      <c r="C106" s="49" t="s">
        <v>206</v>
      </c>
      <c r="D106" s="93">
        <v>410</v>
      </c>
      <c r="E106" s="94" t="s">
        <v>0</v>
      </c>
      <c r="F106" s="95">
        <f>F107</f>
        <v>0</v>
      </c>
      <c r="G106" s="95">
        <f t="shared" si="25"/>
        <v>0</v>
      </c>
      <c r="H106" s="95">
        <f t="shared" si="25"/>
        <v>0</v>
      </c>
    </row>
    <row r="107" spans="1:8" ht="47.25" hidden="1" outlineLevel="1" x14ac:dyDescent="0.25">
      <c r="A107" s="4" t="s">
        <v>282</v>
      </c>
      <c r="B107" s="9" t="s">
        <v>12</v>
      </c>
      <c r="C107" s="49" t="s">
        <v>206</v>
      </c>
      <c r="D107" s="93">
        <v>410</v>
      </c>
      <c r="E107" s="94" t="s">
        <v>2</v>
      </c>
      <c r="F107" s="95">
        <f>'4- ведомственная'!G30</f>
        <v>0</v>
      </c>
      <c r="G107" s="95">
        <f>'4- ведомственная'!H30</f>
        <v>0</v>
      </c>
      <c r="H107" s="95">
        <f>'4- ведомственная'!I30</f>
        <v>0</v>
      </c>
    </row>
    <row r="108" spans="1:8" ht="15.75" collapsed="1" x14ac:dyDescent="0.25">
      <c r="A108" s="4" t="s">
        <v>266</v>
      </c>
      <c r="B108" s="12" t="s">
        <v>75</v>
      </c>
      <c r="C108" s="49" t="s">
        <v>206</v>
      </c>
      <c r="D108" s="93">
        <v>800</v>
      </c>
      <c r="E108" s="94"/>
      <c r="F108" s="95">
        <f>F109</f>
        <v>0.1</v>
      </c>
      <c r="G108" s="95">
        <f t="shared" ref="G108:H110" si="26">G109</f>
        <v>0.1</v>
      </c>
      <c r="H108" s="95">
        <f t="shared" si="26"/>
        <v>0.1</v>
      </c>
    </row>
    <row r="109" spans="1:8" ht="15.75" x14ac:dyDescent="0.25">
      <c r="A109" s="4" t="s">
        <v>267</v>
      </c>
      <c r="B109" s="102" t="s">
        <v>107</v>
      </c>
      <c r="C109" s="49" t="s">
        <v>206</v>
      </c>
      <c r="D109" s="93">
        <v>850</v>
      </c>
      <c r="E109" s="94"/>
      <c r="F109" s="95">
        <f>F110</f>
        <v>0.1</v>
      </c>
      <c r="G109" s="95">
        <f t="shared" si="26"/>
        <v>0.1</v>
      </c>
      <c r="H109" s="95">
        <f t="shared" si="26"/>
        <v>0.1</v>
      </c>
    </row>
    <row r="110" spans="1:8" ht="15.75" x14ac:dyDescent="0.25">
      <c r="A110" s="4" t="s">
        <v>268</v>
      </c>
      <c r="B110" s="9" t="s">
        <v>31</v>
      </c>
      <c r="C110" s="49" t="s">
        <v>206</v>
      </c>
      <c r="D110" s="93">
        <v>850</v>
      </c>
      <c r="E110" s="94" t="s">
        <v>0</v>
      </c>
      <c r="F110" s="95">
        <f>F111</f>
        <v>0.1</v>
      </c>
      <c r="G110" s="95">
        <f t="shared" si="26"/>
        <v>0.1</v>
      </c>
      <c r="H110" s="95">
        <f t="shared" si="26"/>
        <v>0.1</v>
      </c>
    </row>
    <row r="111" spans="1:8" ht="47.25" x14ac:dyDescent="0.25">
      <c r="A111" s="4" t="s">
        <v>269</v>
      </c>
      <c r="B111" s="232" t="s">
        <v>392</v>
      </c>
      <c r="C111" s="49" t="s">
        <v>206</v>
      </c>
      <c r="D111" s="93">
        <v>850</v>
      </c>
      <c r="E111" s="94" t="s">
        <v>2</v>
      </c>
      <c r="F111" s="95">
        <f>'4- ведомственная'!G32</f>
        <v>0.1</v>
      </c>
      <c r="G111" s="95">
        <f>'4- ведомственная'!H32</f>
        <v>0.1</v>
      </c>
      <c r="H111" s="95">
        <f>'4- ведомственная'!I32</f>
        <v>0.1</v>
      </c>
    </row>
    <row r="112" spans="1:8" ht="48" customHeight="1" x14ac:dyDescent="0.25">
      <c r="A112" s="4" t="s">
        <v>270</v>
      </c>
      <c r="B112" s="12" t="s">
        <v>196</v>
      </c>
      <c r="C112" s="52" t="s">
        <v>345</v>
      </c>
      <c r="D112" s="93"/>
      <c r="E112" s="94"/>
      <c r="F112" s="95">
        <f>F113</f>
        <v>40</v>
      </c>
      <c r="G112" s="95">
        <f t="shared" ref="G112:H115" si="27">G113</f>
        <v>40</v>
      </c>
      <c r="H112" s="95">
        <f t="shared" si="27"/>
        <v>40</v>
      </c>
    </row>
    <row r="113" spans="1:8" ht="15.75" x14ac:dyDescent="0.25">
      <c r="A113" s="4" t="s">
        <v>271</v>
      </c>
      <c r="B113" s="12" t="s">
        <v>75</v>
      </c>
      <c r="C113" s="52" t="s">
        <v>345</v>
      </c>
      <c r="D113" s="52" t="s">
        <v>11</v>
      </c>
      <c r="E113" s="94"/>
      <c r="F113" s="95">
        <f>F114</f>
        <v>40</v>
      </c>
      <c r="G113" s="95">
        <f t="shared" si="27"/>
        <v>40</v>
      </c>
      <c r="H113" s="95">
        <f t="shared" si="27"/>
        <v>40</v>
      </c>
    </row>
    <row r="114" spans="1:8" ht="15.75" x14ac:dyDescent="0.25">
      <c r="A114" s="4" t="s">
        <v>272</v>
      </c>
      <c r="B114" s="12" t="s">
        <v>76</v>
      </c>
      <c r="C114" s="52" t="s">
        <v>345</v>
      </c>
      <c r="D114" s="52" t="s">
        <v>10</v>
      </c>
      <c r="E114" s="94"/>
      <c r="F114" s="95">
        <f>F115</f>
        <v>40</v>
      </c>
      <c r="G114" s="95">
        <f t="shared" si="27"/>
        <v>40</v>
      </c>
      <c r="H114" s="95">
        <f t="shared" si="27"/>
        <v>40</v>
      </c>
    </row>
    <row r="115" spans="1:8" ht="15.75" x14ac:dyDescent="0.25">
      <c r="A115" s="4" t="s">
        <v>282</v>
      </c>
      <c r="B115" s="9" t="s">
        <v>31</v>
      </c>
      <c r="C115" s="52" t="s">
        <v>345</v>
      </c>
      <c r="D115" s="93">
        <v>870</v>
      </c>
      <c r="E115" s="94" t="s">
        <v>0</v>
      </c>
      <c r="F115" s="95">
        <f>F116</f>
        <v>40</v>
      </c>
      <c r="G115" s="95">
        <f t="shared" si="27"/>
        <v>40</v>
      </c>
      <c r="H115" s="95">
        <f t="shared" si="27"/>
        <v>40</v>
      </c>
    </row>
    <row r="116" spans="1:8" ht="15.75" x14ac:dyDescent="0.25">
      <c r="A116" s="4" t="s">
        <v>283</v>
      </c>
      <c r="B116" s="12" t="s">
        <v>73</v>
      </c>
      <c r="C116" s="52" t="s">
        <v>345</v>
      </c>
      <c r="D116" s="93">
        <v>870</v>
      </c>
      <c r="E116" s="94" t="s">
        <v>74</v>
      </c>
      <c r="F116" s="95">
        <f>'4- ведомственная'!G38</f>
        <v>40</v>
      </c>
      <c r="G116" s="95">
        <f>'4- ведомственная'!H38</f>
        <v>40</v>
      </c>
      <c r="H116" s="95">
        <f>'4- ведомственная'!I38</f>
        <v>40</v>
      </c>
    </row>
    <row r="117" spans="1:8" ht="47.25" x14ac:dyDescent="0.25">
      <c r="A117" s="4" t="s">
        <v>284</v>
      </c>
      <c r="B117" s="176" t="s">
        <v>359</v>
      </c>
      <c r="C117" s="49" t="s">
        <v>356</v>
      </c>
      <c r="D117" s="139"/>
      <c r="E117" s="94"/>
      <c r="F117" s="95">
        <f>F118</f>
        <v>22.8</v>
      </c>
      <c r="G117" s="95">
        <f t="shared" ref="G117:H120" si="28">G118</f>
        <v>22.8</v>
      </c>
      <c r="H117" s="95">
        <f t="shared" si="28"/>
        <v>22.8</v>
      </c>
    </row>
    <row r="118" spans="1:8" ht="15.75" x14ac:dyDescent="0.25">
      <c r="A118" s="4" t="s">
        <v>285</v>
      </c>
      <c r="B118" s="143" t="s">
        <v>248</v>
      </c>
      <c r="C118" s="49" t="s">
        <v>356</v>
      </c>
      <c r="D118" s="139" t="s">
        <v>16</v>
      </c>
      <c r="E118" s="94"/>
      <c r="F118" s="95">
        <f>F119</f>
        <v>22.8</v>
      </c>
      <c r="G118" s="95">
        <f t="shared" si="28"/>
        <v>22.8</v>
      </c>
      <c r="H118" s="95">
        <f t="shared" si="28"/>
        <v>22.8</v>
      </c>
    </row>
    <row r="119" spans="1:8" ht="15.75" x14ac:dyDescent="0.25">
      <c r="A119" s="4" t="s">
        <v>320</v>
      </c>
      <c r="B119" s="143" t="s">
        <v>357</v>
      </c>
      <c r="C119" s="49" t="s">
        <v>356</v>
      </c>
      <c r="D119" s="139" t="s">
        <v>358</v>
      </c>
      <c r="E119" s="94"/>
      <c r="F119" s="95">
        <f>F120</f>
        <v>22.8</v>
      </c>
      <c r="G119" s="95">
        <f t="shared" si="28"/>
        <v>22.8</v>
      </c>
      <c r="H119" s="95">
        <f t="shared" si="28"/>
        <v>22.8</v>
      </c>
    </row>
    <row r="120" spans="1:8" ht="56.25" customHeight="1" x14ac:dyDescent="0.25">
      <c r="A120" s="4" t="s">
        <v>321</v>
      </c>
      <c r="B120" s="12" t="s">
        <v>431</v>
      </c>
      <c r="C120" s="49" t="s">
        <v>356</v>
      </c>
      <c r="D120" s="139" t="s">
        <v>358</v>
      </c>
      <c r="E120" s="94" t="s">
        <v>6</v>
      </c>
      <c r="F120" s="95">
        <f>F121</f>
        <v>22.8</v>
      </c>
      <c r="G120" s="95">
        <f t="shared" si="28"/>
        <v>22.8</v>
      </c>
      <c r="H120" s="95">
        <f t="shared" si="28"/>
        <v>22.8</v>
      </c>
    </row>
    <row r="121" spans="1:8" ht="15.75" x14ac:dyDescent="0.25">
      <c r="A121" s="4" t="s">
        <v>322</v>
      </c>
      <c r="B121" s="12" t="s">
        <v>101</v>
      </c>
      <c r="C121" s="49" t="s">
        <v>356</v>
      </c>
      <c r="D121" s="139" t="s">
        <v>358</v>
      </c>
      <c r="E121" s="94" t="s">
        <v>7</v>
      </c>
      <c r="F121" s="95">
        <f>'4- ведомственная'!G111</f>
        <v>22.8</v>
      </c>
      <c r="G121" s="95">
        <f>'4- ведомственная'!H111</f>
        <v>22.8</v>
      </c>
      <c r="H121" s="95">
        <f>'4- ведомственная'!I111</f>
        <v>22.8</v>
      </c>
    </row>
    <row r="122" spans="1:8" ht="100.5" customHeight="1" collapsed="1" x14ac:dyDescent="0.25">
      <c r="A122" s="4" t="s">
        <v>323</v>
      </c>
      <c r="B122" s="9" t="s">
        <v>418</v>
      </c>
      <c r="C122" s="49" t="s">
        <v>246</v>
      </c>
      <c r="D122" s="93"/>
      <c r="E122" s="94"/>
      <c r="F122" s="95">
        <f>F123</f>
        <v>439.5</v>
      </c>
      <c r="G122" s="95">
        <f t="shared" ref="G122:H125" si="29">G123</f>
        <v>439.5</v>
      </c>
      <c r="H122" s="95">
        <f t="shared" si="29"/>
        <v>439.5</v>
      </c>
    </row>
    <row r="123" spans="1:8" ht="15.75" x14ac:dyDescent="0.25">
      <c r="A123" s="4" t="s">
        <v>360</v>
      </c>
      <c r="B123" s="9" t="s">
        <v>248</v>
      </c>
      <c r="C123" s="49" t="s">
        <v>246</v>
      </c>
      <c r="D123" s="49" t="s">
        <v>16</v>
      </c>
      <c r="E123" s="94"/>
      <c r="F123" s="95">
        <f>F124</f>
        <v>439.5</v>
      </c>
      <c r="G123" s="95">
        <f t="shared" si="29"/>
        <v>439.5</v>
      </c>
      <c r="H123" s="95">
        <f t="shared" si="29"/>
        <v>439.5</v>
      </c>
    </row>
    <row r="124" spans="1:8" ht="15.75" x14ac:dyDescent="0.25">
      <c r="A124" s="4" t="s">
        <v>361</v>
      </c>
      <c r="B124" s="9" t="s">
        <v>102</v>
      </c>
      <c r="C124" s="49" t="s">
        <v>246</v>
      </c>
      <c r="D124" s="49" t="s">
        <v>15</v>
      </c>
      <c r="E124" s="94"/>
      <c r="F124" s="95">
        <f>F125</f>
        <v>439.5</v>
      </c>
      <c r="G124" s="95">
        <f t="shared" si="29"/>
        <v>439.5</v>
      </c>
      <c r="H124" s="95">
        <f t="shared" si="29"/>
        <v>439.5</v>
      </c>
    </row>
    <row r="125" spans="1:8" ht="57.75" customHeight="1" x14ac:dyDescent="0.25">
      <c r="A125" s="4" t="s">
        <v>362</v>
      </c>
      <c r="B125" s="12" t="s">
        <v>431</v>
      </c>
      <c r="C125" s="49" t="s">
        <v>246</v>
      </c>
      <c r="D125" s="93">
        <v>540</v>
      </c>
      <c r="E125" s="94" t="s">
        <v>6</v>
      </c>
      <c r="F125" s="95">
        <f>F126</f>
        <v>439.5</v>
      </c>
      <c r="G125" s="95">
        <f t="shared" si="29"/>
        <v>439.5</v>
      </c>
      <c r="H125" s="95">
        <f t="shared" si="29"/>
        <v>439.5</v>
      </c>
    </row>
    <row r="126" spans="1:8" ht="15.75" x14ac:dyDescent="0.25">
      <c r="A126" s="4" t="s">
        <v>363</v>
      </c>
      <c r="B126" s="12" t="s">
        <v>101</v>
      </c>
      <c r="C126" s="49" t="s">
        <v>246</v>
      </c>
      <c r="D126" s="93">
        <v>540</v>
      </c>
      <c r="E126" s="94" t="s">
        <v>7</v>
      </c>
      <c r="F126" s="95">
        <f>'4- ведомственная'!G114</f>
        <v>439.5</v>
      </c>
      <c r="G126" s="95">
        <f>'4- ведомственная'!H114</f>
        <v>439.5</v>
      </c>
      <c r="H126" s="95">
        <f>'4- ведомственная'!I114</f>
        <v>439.5</v>
      </c>
    </row>
    <row r="127" spans="1:8" ht="64.5" customHeight="1" x14ac:dyDescent="0.25">
      <c r="A127" s="4" t="s">
        <v>364</v>
      </c>
      <c r="B127" s="237" t="s">
        <v>430</v>
      </c>
      <c r="C127" s="49" t="s">
        <v>413</v>
      </c>
      <c r="D127" s="93"/>
      <c r="E127" s="94"/>
      <c r="F127" s="95">
        <v>133</v>
      </c>
      <c r="G127" s="95">
        <v>133</v>
      </c>
      <c r="H127" s="95">
        <v>133</v>
      </c>
    </row>
    <row r="128" spans="1:8" ht="15.75" x14ac:dyDescent="0.25">
      <c r="A128" s="4" t="s">
        <v>365</v>
      </c>
      <c r="B128" s="12" t="s">
        <v>248</v>
      </c>
      <c r="C128" s="49" t="s">
        <v>413</v>
      </c>
      <c r="D128" s="93" t="s">
        <v>16</v>
      </c>
      <c r="E128" s="94"/>
      <c r="F128" s="95">
        <v>133</v>
      </c>
      <c r="G128" s="95">
        <v>133</v>
      </c>
      <c r="H128" s="95">
        <v>133</v>
      </c>
    </row>
    <row r="129" spans="1:8" ht="15.75" x14ac:dyDescent="0.25">
      <c r="A129" s="4" t="s">
        <v>419</v>
      </c>
      <c r="B129" s="12" t="s">
        <v>102</v>
      </c>
      <c r="C129" s="49" t="s">
        <v>413</v>
      </c>
      <c r="D129" s="93" t="s">
        <v>15</v>
      </c>
      <c r="E129" s="94"/>
      <c r="F129" s="95">
        <v>133</v>
      </c>
      <c r="G129" s="95">
        <v>133</v>
      </c>
      <c r="H129" s="95">
        <v>133</v>
      </c>
    </row>
    <row r="130" spans="1:8" ht="56.25" customHeight="1" x14ac:dyDescent="0.25">
      <c r="A130" s="4" t="s">
        <v>420</v>
      </c>
      <c r="B130" s="12" t="s">
        <v>431</v>
      </c>
      <c r="C130" s="49" t="s">
        <v>413</v>
      </c>
      <c r="D130" s="93">
        <v>540</v>
      </c>
      <c r="E130" s="94" t="s">
        <v>6</v>
      </c>
      <c r="F130" s="95">
        <v>133</v>
      </c>
      <c r="G130" s="95">
        <v>133</v>
      </c>
      <c r="H130" s="95">
        <v>133</v>
      </c>
    </row>
    <row r="131" spans="1:8" ht="15.75" x14ac:dyDescent="0.25">
      <c r="A131" s="4" t="s">
        <v>421</v>
      </c>
      <c r="B131" s="12" t="s">
        <v>101</v>
      </c>
      <c r="C131" s="49" t="s">
        <v>413</v>
      </c>
      <c r="D131" s="93">
        <v>540</v>
      </c>
      <c r="E131" s="94" t="s">
        <v>7</v>
      </c>
      <c r="F131" s="95">
        <v>133</v>
      </c>
      <c r="G131" s="95">
        <v>133</v>
      </c>
      <c r="H131" s="95">
        <v>133</v>
      </c>
    </row>
    <row r="132" spans="1:8" ht="15.75" x14ac:dyDescent="0.25">
      <c r="A132" s="4" t="s">
        <v>422</v>
      </c>
      <c r="B132" s="12"/>
      <c r="C132" s="49"/>
      <c r="D132" s="93"/>
      <c r="E132" s="94"/>
      <c r="F132" s="95"/>
      <c r="G132" s="95"/>
      <c r="H132" s="95"/>
    </row>
    <row r="133" spans="1:8" s="113" customFormat="1" ht="15.75" x14ac:dyDescent="0.25">
      <c r="A133" s="4" t="s">
        <v>423</v>
      </c>
      <c r="B133" s="53" t="s">
        <v>138</v>
      </c>
      <c r="C133" s="50"/>
      <c r="D133" s="111"/>
      <c r="E133" s="114"/>
      <c r="F133" s="112"/>
      <c r="G133" s="116">
        <f>'4- ведомственная'!H118</f>
        <v>160</v>
      </c>
      <c r="H133" s="116">
        <f>'4- ведомственная'!I118</f>
        <v>330</v>
      </c>
    </row>
    <row r="134" spans="1:8" s="113" customFormat="1" ht="15.75" x14ac:dyDescent="0.25">
      <c r="A134" s="4" t="s">
        <v>424</v>
      </c>
      <c r="B134" s="131" t="s">
        <v>127</v>
      </c>
      <c r="C134" s="111"/>
      <c r="D134" s="111"/>
      <c r="E134" s="114"/>
      <c r="F134" s="112">
        <f>F11+F86+F93+F133</f>
        <v>6302</v>
      </c>
      <c r="G134" s="112">
        <f>G11+G86+G93+G133</f>
        <v>6148.2000000000007</v>
      </c>
      <c r="H134" s="112">
        <f>H11+H86+H93+H133</f>
        <v>6150.6</v>
      </c>
    </row>
    <row r="135" spans="1:8" ht="15.75" x14ac:dyDescent="0.2">
      <c r="A135" s="16"/>
    </row>
    <row r="136" spans="1:8" ht="15.75" x14ac:dyDescent="0.2">
      <c r="A136" s="118"/>
    </row>
    <row r="137" spans="1:8" ht="15.75" x14ac:dyDescent="0.25">
      <c r="A137" s="119"/>
    </row>
    <row r="138" spans="1:8" ht="15.75" x14ac:dyDescent="0.25">
      <c r="A138" s="119"/>
    </row>
    <row r="139" spans="1:8" ht="15.75" x14ac:dyDescent="0.25">
      <c r="A139" s="119"/>
    </row>
  </sheetData>
  <mergeCells count="5">
    <mergeCell ref="F1:H1"/>
    <mergeCell ref="F2:H2"/>
    <mergeCell ref="F3:H3"/>
    <mergeCell ref="A7:G7"/>
    <mergeCell ref="E4:H4"/>
  </mergeCells>
  <pageMargins left="0.70866141732283472" right="0.70866141732283472" top="0.74803149606299213" bottom="0.74803149606299213" header="0.31496062992125984" footer="0.31496062992125984"/>
  <pageSetup paperSize="9" scale="5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90" zoomScaleNormal="90" workbookViewId="0">
      <selection activeCell="A9" sqref="A9:E9"/>
    </sheetView>
  </sheetViews>
  <sheetFormatPr defaultRowHeight="15.75" customHeight="1" x14ac:dyDescent="0.2"/>
  <cols>
    <col min="1" max="1" width="9" customWidth="1"/>
    <col min="2" max="2" width="45.42578125" style="92" customWidth="1"/>
    <col min="3" max="3" width="10.85546875" customWidth="1"/>
    <col min="4" max="4" width="11" customWidth="1"/>
    <col min="5" max="5" width="11.42578125" customWidth="1"/>
  </cols>
  <sheetData>
    <row r="1" spans="1:7" s="77" customFormat="1" ht="15.75" customHeight="1" x14ac:dyDescent="0.3">
      <c r="A1" s="70"/>
      <c r="B1" s="258" t="s">
        <v>343</v>
      </c>
      <c r="C1" s="258"/>
      <c r="D1" s="258"/>
      <c r="E1" s="258"/>
      <c r="F1" s="76"/>
      <c r="G1" s="76"/>
    </row>
    <row r="2" spans="1:7" s="77" customFormat="1" ht="18.75" x14ac:dyDescent="0.3">
      <c r="A2" s="258" t="s">
        <v>198</v>
      </c>
      <c r="B2" s="258"/>
      <c r="C2" s="258"/>
      <c r="D2" s="258"/>
      <c r="E2" s="258"/>
      <c r="F2" s="78"/>
      <c r="G2" s="76"/>
    </row>
    <row r="3" spans="1:7" s="77" customFormat="1" ht="15.75" customHeight="1" x14ac:dyDescent="0.3">
      <c r="A3" s="70"/>
      <c r="B3" s="258" t="s">
        <v>406</v>
      </c>
      <c r="C3" s="258"/>
      <c r="D3" s="258"/>
      <c r="E3" s="258"/>
      <c r="F3" s="78"/>
      <c r="G3" s="76"/>
    </row>
    <row r="4" spans="1:7" s="77" customFormat="1" ht="15.75" customHeight="1" x14ac:dyDescent="0.3">
      <c r="A4" s="75"/>
      <c r="B4" s="75"/>
      <c r="C4" s="272" t="s">
        <v>393</v>
      </c>
      <c r="D4" s="272"/>
      <c r="E4" s="272"/>
      <c r="F4" s="78"/>
      <c r="G4" s="76"/>
    </row>
    <row r="5" spans="1:7" s="77" customFormat="1" ht="15.75" customHeight="1" x14ac:dyDescent="0.3">
      <c r="A5" s="70"/>
      <c r="B5" s="75"/>
      <c r="C5" s="272"/>
      <c r="D5" s="272"/>
      <c r="E5" s="272"/>
      <c r="F5" s="78"/>
      <c r="G5" s="76"/>
    </row>
    <row r="6" spans="1:7" s="77" customFormat="1" ht="15.75" customHeight="1" x14ac:dyDescent="0.3">
      <c r="A6" s="70"/>
      <c r="B6" s="75"/>
      <c r="C6" s="272"/>
      <c r="D6" s="272"/>
      <c r="E6" s="272"/>
      <c r="F6" s="78"/>
      <c r="G6" s="76"/>
    </row>
    <row r="8" spans="1:7" s="77" customFormat="1" ht="15.75" customHeight="1" x14ac:dyDescent="0.3">
      <c r="A8" s="76"/>
      <c r="B8" s="79"/>
      <c r="C8" s="79"/>
      <c r="D8" s="79"/>
      <c r="E8" s="79"/>
      <c r="F8" s="78"/>
      <c r="G8" s="76"/>
    </row>
    <row r="9" spans="1:7" s="181" customFormat="1" ht="102.75" customHeight="1" x14ac:dyDescent="0.25">
      <c r="A9" s="271" t="s">
        <v>427</v>
      </c>
      <c r="B9" s="271"/>
      <c r="C9" s="271"/>
      <c r="D9" s="271"/>
      <c r="E9" s="271"/>
    </row>
    <row r="10" spans="1:7" s="80" customFormat="1" ht="15.75" customHeight="1" x14ac:dyDescent="0.3">
      <c r="A10" s="233"/>
      <c r="B10" s="234"/>
      <c r="C10" s="233"/>
      <c r="D10" s="181"/>
      <c r="E10" s="181"/>
    </row>
    <row r="11" spans="1:7" s="80" customFormat="1" ht="15.75" customHeight="1" x14ac:dyDescent="0.3">
      <c r="A11" s="233"/>
      <c r="B11" s="234"/>
      <c r="C11" s="81"/>
      <c r="D11" s="181"/>
      <c r="E11" s="79" t="s">
        <v>17</v>
      </c>
    </row>
    <row r="12" spans="1:7" s="80" customFormat="1" ht="39.75" customHeight="1" x14ac:dyDescent="0.25">
      <c r="A12" s="82" t="s">
        <v>18</v>
      </c>
      <c r="B12" s="83" t="s">
        <v>199</v>
      </c>
      <c r="C12" s="214" t="s">
        <v>414</v>
      </c>
      <c r="D12" s="214" t="s">
        <v>415</v>
      </c>
      <c r="E12" s="214" t="s">
        <v>416</v>
      </c>
    </row>
    <row r="13" spans="1:7" s="80" customFormat="1" ht="15.75" customHeight="1" x14ac:dyDescent="0.3">
      <c r="A13" s="85"/>
      <c r="B13" s="83">
        <v>1</v>
      </c>
      <c r="C13" s="86">
        <v>2</v>
      </c>
      <c r="D13" s="84">
        <v>3</v>
      </c>
      <c r="E13" s="84">
        <v>4</v>
      </c>
    </row>
    <row r="14" spans="1:7" s="89" customFormat="1" ht="101.25" customHeight="1" x14ac:dyDescent="0.3">
      <c r="A14" s="87" t="s">
        <v>425</v>
      </c>
      <c r="B14" s="236" t="s">
        <v>428</v>
      </c>
      <c r="C14" s="88">
        <f>'[1]4-ведомств'!G120</f>
        <v>133</v>
      </c>
      <c r="D14" s="88">
        <f>'[1]4-ведомств'!H120</f>
        <v>133</v>
      </c>
      <c r="E14" s="172">
        <f>'[1]4-ведомств'!I120</f>
        <v>133</v>
      </c>
    </row>
    <row r="15" spans="1:7" s="89" customFormat="1" ht="101.25" customHeight="1" x14ac:dyDescent="0.3">
      <c r="A15" s="87" t="s">
        <v>426</v>
      </c>
      <c r="B15" s="235" t="s">
        <v>429</v>
      </c>
      <c r="C15" s="88">
        <f>'[1]4-ведомств'!G123</f>
        <v>0</v>
      </c>
      <c r="D15" s="88">
        <f>'[1]4-ведомств'!H123</f>
        <v>420</v>
      </c>
      <c r="E15" s="172">
        <f>'[1]4-ведомств'!I123</f>
        <v>850</v>
      </c>
    </row>
    <row r="16" spans="1:7" ht="26.25" customHeight="1" x14ac:dyDescent="0.3">
      <c r="A16" s="269" t="s">
        <v>127</v>
      </c>
      <c r="B16" s="270"/>
      <c r="C16" s="90">
        <f>C14+C15</f>
        <v>133</v>
      </c>
      <c r="D16" s="90">
        <f t="shared" ref="D16:E16" si="0">D14+D15</f>
        <v>553</v>
      </c>
      <c r="E16" s="91">
        <f t="shared" si="0"/>
        <v>983</v>
      </c>
    </row>
  </sheetData>
  <mergeCells count="6">
    <mergeCell ref="A16:B16"/>
    <mergeCell ref="B1:E1"/>
    <mergeCell ref="A2:E2"/>
    <mergeCell ref="B3:E3"/>
    <mergeCell ref="A9:E9"/>
    <mergeCell ref="C4:E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B1" sqref="B1:E1"/>
    </sheetView>
  </sheetViews>
  <sheetFormatPr defaultRowHeight="12.75" x14ac:dyDescent="0.2"/>
  <cols>
    <col min="1" max="1" width="7.42578125" customWidth="1"/>
    <col min="2" max="2" width="40" style="54" customWidth="1"/>
    <col min="3" max="5" width="13.85546875" customWidth="1"/>
  </cols>
  <sheetData>
    <row r="1" spans="1:5" x14ac:dyDescent="0.2">
      <c r="B1" s="261" t="s">
        <v>344</v>
      </c>
      <c r="C1" s="261"/>
      <c r="D1" s="261"/>
      <c r="E1" s="261"/>
    </row>
    <row r="2" spans="1:5" x14ac:dyDescent="0.2">
      <c r="B2" s="261" t="s">
        <v>407</v>
      </c>
      <c r="C2" s="261"/>
      <c r="D2" s="261"/>
      <c r="E2" s="261"/>
    </row>
    <row r="3" spans="1:5" x14ac:dyDescent="0.2">
      <c r="B3" s="273" t="s">
        <v>408</v>
      </c>
      <c r="C3" s="273"/>
      <c r="D3" s="273"/>
      <c r="E3" s="273"/>
    </row>
    <row r="4" spans="1:5" x14ac:dyDescent="0.2">
      <c r="B4" s="273"/>
      <c r="C4" s="273"/>
      <c r="D4" s="273"/>
      <c r="E4" s="273"/>
    </row>
    <row r="10" spans="1:5" s="63" customFormat="1" ht="12.75" customHeight="1" x14ac:dyDescent="0.2">
      <c r="A10" s="274" t="s">
        <v>409</v>
      </c>
      <c r="B10" s="274"/>
      <c r="C10" s="274"/>
      <c r="D10" s="274"/>
      <c r="E10" s="274"/>
    </row>
    <row r="11" spans="1:5" s="63" customFormat="1" ht="12.75" customHeight="1" x14ac:dyDescent="0.2">
      <c r="A11" s="274"/>
      <c r="B11" s="274"/>
      <c r="C11" s="274"/>
      <c r="D11" s="274"/>
      <c r="E11" s="274"/>
    </row>
    <row r="12" spans="1:5" s="63" customFormat="1" ht="12.75" customHeight="1" x14ac:dyDescent="0.2">
      <c r="A12" s="274"/>
      <c r="B12" s="274"/>
      <c r="C12" s="274"/>
      <c r="D12" s="274"/>
      <c r="E12" s="274"/>
    </row>
    <row r="13" spans="1:5" s="63" customFormat="1" ht="46.5" customHeight="1" x14ac:dyDescent="0.2">
      <c r="A13" s="274"/>
      <c r="B13" s="274"/>
      <c r="C13" s="274"/>
      <c r="D13" s="274"/>
      <c r="E13" s="274"/>
    </row>
    <row r="14" spans="1:5" ht="15" x14ac:dyDescent="0.2">
      <c r="A14" s="74"/>
      <c r="B14" s="144"/>
      <c r="C14" s="74"/>
      <c r="D14" s="74"/>
      <c r="E14" s="74"/>
    </row>
    <row r="15" spans="1:5" ht="16.5" thickBot="1" x14ac:dyDescent="0.25">
      <c r="A15" s="74"/>
      <c r="B15" s="144"/>
      <c r="C15" s="74"/>
      <c r="D15" s="74"/>
      <c r="E15" s="145" t="s">
        <v>17</v>
      </c>
    </row>
    <row r="16" spans="1:5" ht="15.75" customHeight="1" x14ac:dyDescent="0.25">
      <c r="A16" s="275" t="s">
        <v>144</v>
      </c>
      <c r="B16" s="146" t="s">
        <v>306</v>
      </c>
      <c r="C16" s="13" t="s">
        <v>325</v>
      </c>
      <c r="D16" s="13" t="s">
        <v>346</v>
      </c>
      <c r="E16" s="13" t="s">
        <v>402</v>
      </c>
    </row>
    <row r="17" spans="1:5" ht="32.25" thickBot="1" x14ac:dyDescent="0.3">
      <c r="A17" s="276"/>
      <c r="B17" s="147" t="s">
        <v>307</v>
      </c>
      <c r="C17" s="13" t="s">
        <v>325</v>
      </c>
      <c r="D17" s="13" t="s">
        <v>346</v>
      </c>
      <c r="E17" s="13" t="s">
        <v>402</v>
      </c>
    </row>
    <row r="18" spans="1:5" ht="16.5" thickBot="1" x14ac:dyDescent="0.3">
      <c r="A18" s="148"/>
      <c r="B18" s="147">
        <v>1</v>
      </c>
      <c r="C18" s="149">
        <v>2</v>
      </c>
      <c r="D18" s="149">
        <v>3</v>
      </c>
      <c r="E18" s="149">
        <v>4</v>
      </c>
    </row>
    <row r="19" spans="1:5" ht="48" thickBot="1" x14ac:dyDescent="0.3">
      <c r="A19" s="148">
        <v>1</v>
      </c>
      <c r="B19" s="150" t="s">
        <v>308</v>
      </c>
      <c r="C19" s="151">
        <v>0</v>
      </c>
      <c r="D19" s="151">
        <v>0</v>
      </c>
      <c r="E19" s="151">
        <v>0</v>
      </c>
    </row>
    <row r="20" spans="1:5" ht="16.5" thickBot="1" x14ac:dyDescent="0.3">
      <c r="A20" s="148" t="s">
        <v>309</v>
      </c>
      <c r="B20" s="152" t="s">
        <v>310</v>
      </c>
      <c r="C20" s="153">
        <v>0</v>
      </c>
      <c r="D20" s="153">
        <v>0</v>
      </c>
      <c r="E20" s="153">
        <v>0</v>
      </c>
    </row>
    <row r="21" spans="1:5" ht="16.5" thickBot="1" x14ac:dyDescent="0.3">
      <c r="A21" s="148" t="s">
        <v>311</v>
      </c>
      <c r="B21" s="154" t="s">
        <v>312</v>
      </c>
      <c r="C21" s="155">
        <v>0</v>
      </c>
      <c r="D21" s="155">
        <v>0</v>
      </c>
      <c r="E21" s="155">
        <v>0</v>
      </c>
    </row>
    <row r="22" spans="1:5" ht="79.5" thickBot="1" x14ac:dyDescent="0.3">
      <c r="A22" s="148">
        <v>2</v>
      </c>
      <c r="B22" s="156" t="s">
        <v>313</v>
      </c>
      <c r="C22" s="157">
        <v>0</v>
      </c>
      <c r="D22" s="157">
        <v>0</v>
      </c>
      <c r="E22" s="157">
        <v>0</v>
      </c>
    </row>
    <row r="23" spans="1:5" ht="16.5" thickBot="1" x14ac:dyDescent="0.3">
      <c r="A23" s="148" t="s">
        <v>314</v>
      </c>
      <c r="B23" s="158" t="s">
        <v>315</v>
      </c>
      <c r="C23" s="151">
        <v>0</v>
      </c>
      <c r="D23" s="151">
        <v>0</v>
      </c>
      <c r="E23" s="151">
        <v>0</v>
      </c>
    </row>
    <row r="24" spans="1:5" ht="16.5" thickBot="1" x14ac:dyDescent="0.3">
      <c r="A24" s="148" t="s">
        <v>316</v>
      </c>
      <c r="B24" s="158" t="s">
        <v>317</v>
      </c>
      <c r="C24" s="151">
        <v>0</v>
      </c>
      <c r="D24" s="151">
        <v>0</v>
      </c>
      <c r="E24" s="151">
        <v>0</v>
      </c>
    </row>
  </sheetData>
  <mergeCells count="5">
    <mergeCell ref="B1:E1"/>
    <mergeCell ref="B2:E2"/>
    <mergeCell ref="B3:E4"/>
    <mergeCell ref="A10:E13"/>
    <mergeCell ref="A16:A1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B1" sqref="B1:C1"/>
    </sheetView>
  </sheetViews>
  <sheetFormatPr defaultRowHeight="12.75" x14ac:dyDescent="0.2"/>
  <cols>
    <col min="2" max="2" width="59.28515625" style="161" customWidth="1"/>
    <col min="3" max="3" width="15.5703125" customWidth="1"/>
  </cols>
  <sheetData>
    <row r="1" spans="1:5" x14ac:dyDescent="0.2">
      <c r="B1" s="261" t="s">
        <v>417</v>
      </c>
      <c r="C1" s="261"/>
      <c r="D1" s="159"/>
      <c r="E1" s="159"/>
    </row>
    <row r="2" spans="1:5" ht="15" x14ac:dyDescent="0.25">
      <c r="B2" s="261" t="s">
        <v>410</v>
      </c>
      <c r="C2" s="261"/>
      <c r="D2" s="75"/>
      <c r="E2" s="75"/>
    </row>
    <row r="3" spans="1:5" ht="15" x14ac:dyDescent="0.25">
      <c r="B3" s="273" t="s">
        <v>411</v>
      </c>
      <c r="C3" s="273"/>
      <c r="D3" s="160"/>
      <c r="E3" s="160"/>
    </row>
    <row r="4" spans="1:5" ht="15" x14ac:dyDescent="0.25">
      <c r="B4" s="273"/>
      <c r="C4" s="273"/>
      <c r="D4" s="160"/>
      <c r="E4" s="160"/>
    </row>
    <row r="8" spans="1:5" s="74" customFormat="1" ht="15" x14ac:dyDescent="0.2">
      <c r="A8" s="277" t="s">
        <v>412</v>
      </c>
      <c r="B8" s="278"/>
      <c r="C8" s="278"/>
    </row>
    <row r="9" spans="1:5" s="74" customFormat="1" ht="15" x14ac:dyDescent="0.2">
      <c r="A9" s="278"/>
      <c r="B9" s="278"/>
      <c r="C9" s="278"/>
    </row>
    <row r="10" spans="1:5" s="74" customFormat="1" ht="15" x14ac:dyDescent="0.2">
      <c r="A10" s="278"/>
      <c r="B10" s="278"/>
      <c r="C10" s="278"/>
    </row>
    <row r="11" spans="1:5" s="74" customFormat="1" ht="15" x14ac:dyDescent="0.2">
      <c r="A11" s="278"/>
      <c r="B11" s="278"/>
      <c r="C11" s="278"/>
    </row>
    <row r="12" spans="1:5" s="74" customFormat="1" ht="15" x14ac:dyDescent="0.2">
      <c r="A12" s="278"/>
      <c r="B12" s="278"/>
      <c r="C12" s="278"/>
    </row>
    <row r="13" spans="1:5" s="74" customFormat="1" ht="15" x14ac:dyDescent="0.2">
      <c r="A13" s="278"/>
      <c r="B13" s="278"/>
      <c r="C13" s="278"/>
    </row>
    <row r="17" spans="1:3" ht="16.5" thickBot="1" x14ac:dyDescent="0.25">
      <c r="C17" s="145" t="s">
        <v>17</v>
      </c>
    </row>
    <row r="18" spans="1:3" ht="32.25" thickBot="1" x14ac:dyDescent="0.25">
      <c r="A18" s="162" t="s">
        <v>18</v>
      </c>
      <c r="B18" s="163" t="s">
        <v>318</v>
      </c>
      <c r="C18" s="164" t="s">
        <v>305</v>
      </c>
    </row>
    <row r="19" spans="1:3" ht="16.5" thickBot="1" x14ac:dyDescent="0.25">
      <c r="A19" s="148"/>
      <c r="B19" s="165">
        <v>1</v>
      </c>
      <c r="C19" s="149">
        <v>2</v>
      </c>
    </row>
    <row r="20" spans="1:3" ht="16.5" thickBot="1" x14ac:dyDescent="0.25">
      <c r="A20" s="148">
        <v>1</v>
      </c>
      <c r="B20" s="166" t="s">
        <v>319</v>
      </c>
      <c r="C20" s="151">
        <v>0</v>
      </c>
    </row>
    <row r="21" spans="1:3" ht="16.5" thickBot="1" x14ac:dyDescent="0.25">
      <c r="A21" s="279" t="s">
        <v>127</v>
      </c>
      <c r="B21" s="280"/>
      <c r="C21" s="151">
        <v>0</v>
      </c>
    </row>
  </sheetData>
  <mergeCells count="5">
    <mergeCell ref="B1:C1"/>
    <mergeCell ref="B2:C2"/>
    <mergeCell ref="B3:C4"/>
    <mergeCell ref="A8:C13"/>
    <mergeCell ref="A21:B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1- источники</vt:lpstr>
      <vt:lpstr>2-доходы</vt:lpstr>
      <vt:lpstr>3-функциональная</vt:lpstr>
      <vt:lpstr>4- ведомственная</vt:lpstr>
      <vt:lpstr>5- ЦСР.ВР.РП.</vt:lpstr>
      <vt:lpstr>6-межбюдж.трансф.</vt:lpstr>
      <vt:lpstr>9-внутрен заимств</vt:lpstr>
      <vt:lpstr>10-инв юр.лицам</vt:lpstr>
      <vt:lpstr>'2-доходы'!Заголовки_для_печати</vt:lpstr>
      <vt:lpstr>'4- ведомственная'!Заголовки_для_печати</vt:lpstr>
      <vt:lpstr>'5- ЦСР.ВР.РП.'!Заголовки_для_печати</vt:lpstr>
      <vt:lpstr>'3-функциональная'!Область_печати</vt:lpstr>
      <vt:lpstr>'4- ведомственная'!Область_печати</vt:lpstr>
    </vt:vector>
  </TitlesOfParts>
  <Company>ГФУ</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ОАБП</dc:creator>
  <cp:lastModifiedBy>Нефедьева Е.Ф.</cp:lastModifiedBy>
  <cp:lastPrinted>2023-11-14T04:53:08Z</cp:lastPrinted>
  <dcterms:created xsi:type="dcterms:W3CDTF">2007-10-11T12:08:51Z</dcterms:created>
  <dcterms:modified xsi:type="dcterms:W3CDTF">2023-12-13T08:45:30Z</dcterms:modified>
</cp:coreProperties>
</file>