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12" windowWidth="12720" windowHeight="12276" tabRatio="717" activeTab="7"/>
  </bookViews>
  <sheets>
    <sheet name="1- источники" sheetId="6" r:id="rId1"/>
    <sheet name="2-доходы" sheetId="11" r:id="rId2"/>
    <sheet name="3-функциональная" sheetId="4" r:id="rId3"/>
    <sheet name="4- ведомственная" sheetId="2" r:id="rId4"/>
    <sheet name="5-программы" sheetId="12" r:id="rId5"/>
    <sheet name="6-межбюдж." sheetId="13" r:id="rId6"/>
    <sheet name="7-верх. пред." sheetId="15" r:id="rId7"/>
    <sheet name="8-мун.гарант." sheetId="14" r:id="rId8"/>
  </sheets>
  <definedNames>
    <definedName name="_xlnm._FilterDatabase" localSheetId="3" hidden="1">'4- ведомственная'!$A$10:$H$126</definedName>
    <definedName name="_xlnm.Print_Titles" localSheetId="1">'2-доходы'!$8:$9</definedName>
    <definedName name="_xlnm.Print_Titles" localSheetId="3">'4- ведомственная'!$9:$10</definedName>
    <definedName name="_xlnm.Print_Area" localSheetId="2">'3-функциональная'!$A$1:$F$27</definedName>
    <definedName name="_xlnm.Print_Area" localSheetId="3">'4- ведомственная'!$A$1:$I$130</definedName>
    <definedName name="_xlnm.Print_Area" localSheetId="4">'5-программы'!$A$1:$E$20</definedName>
    <definedName name="_xlnm.Print_Area" localSheetId="7">'8-мун.гарант.'!$A$1:$E$27</definedName>
  </definedNames>
  <calcPr calcId="144525"/>
</workbook>
</file>

<file path=xl/calcChain.xml><?xml version="1.0" encoding="utf-8"?>
<calcChain xmlns="http://schemas.openxmlformats.org/spreadsheetml/2006/main">
  <c r="D17" i="13" l="1"/>
  <c r="C17" i="13"/>
  <c r="D15" i="13"/>
  <c r="D16" i="13"/>
  <c r="C16" i="13"/>
  <c r="C15" i="13"/>
  <c r="I127" i="2"/>
  <c r="I128" i="2"/>
  <c r="I129" i="2"/>
  <c r="H124" i="2"/>
  <c r="H128" i="2"/>
  <c r="H127" i="2" s="1"/>
  <c r="H120" i="2" s="1"/>
  <c r="L26" i="11"/>
  <c r="K26" i="11"/>
  <c r="G120" i="2"/>
  <c r="G128" i="2"/>
  <c r="G127" i="2" s="1"/>
  <c r="E16" i="13" l="1"/>
  <c r="I44" i="2" l="1"/>
  <c r="I123" i="2"/>
  <c r="H122" i="2"/>
  <c r="H121" i="2" s="1"/>
  <c r="G122" i="2"/>
  <c r="G121" i="2" s="1"/>
  <c r="H43" i="2"/>
  <c r="H42" i="2" s="1"/>
  <c r="G43" i="2"/>
  <c r="G42" i="2" s="1"/>
  <c r="K59" i="11"/>
  <c r="I122" i="2" l="1"/>
  <c r="I121" i="2"/>
  <c r="I42" i="2"/>
  <c r="I43" i="2"/>
  <c r="I47" i="2"/>
  <c r="H46" i="2"/>
  <c r="H45" i="2" s="1"/>
  <c r="G46" i="2"/>
  <c r="G45" i="2" s="1"/>
  <c r="H41" i="2" l="1"/>
  <c r="G41" i="2"/>
  <c r="I45" i="2"/>
  <c r="I46" i="2"/>
  <c r="L49" i="11"/>
  <c r="L48" i="11" s="1"/>
  <c r="L47" i="11" s="1"/>
  <c r="L80" i="11"/>
  <c r="L79" i="11" s="1"/>
  <c r="K80" i="11"/>
  <c r="K79" i="11" s="1"/>
  <c r="L75" i="11"/>
  <c r="K75" i="11"/>
  <c r="L13" i="11"/>
  <c r="K13" i="11"/>
  <c r="H40" i="2" l="1"/>
  <c r="H39" i="2" s="1"/>
  <c r="E15" i="4" s="1"/>
  <c r="I41" i="2"/>
  <c r="G40" i="2"/>
  <c r="M80" i="11"/>
  <c r="D14" i="15"/>
  <c r="C14" i="15"/>
  <c r="B14" i="15"/>
  <c r="G39" i="2" l="1"/>
  <c r="I40" i="2"/>
  <c r="E15" i="13"/>
  <c r="I39" i="2" l="1"/>
  <c r="D15" i="4"/>
  <c r="F15" i="4" s="1"/>
  <c r="E17" i="13"/>
  <c r="I18" i="2" l="1"/>
  <c r="I20" i="2"/>
  <c r="I26" i="2"/>
  <c r="I28" i="2"/>
  <c r="I32" i="2"/>
  <c r="I38" i="2"/>
  <c r="I54" i="2"/>
  <c r="I57" i="2"/>
  <c r="I60" i="2"/>
  <c r="I63" i="2"/>
  <c r="I69" i="2"/>
  <c r="I76" i="2"/>
  <c r="I79" i="2"/>
  <c r="I85" i="2"/>
  <c r="I92" i="2"/>
  <c r="I98" i="2"/>
  <c r="I101" i="2"/>
  <c r="I104" i="2"/>
  <c r="I106" i="2"/>
  <c r="I109" i="2"/>
  <c r="I116" i="2"/>
  <c r="I126" i="2"/>
  <c r="M14" i="11" l="1"/>
  <c r="M19" i="11"/>
  <c r="M21" i="11"/>
  <c r="M23" i="11"/>
  <c r="M25" i="11"/>
  <c r="M28" i="11"/>
  <c r="M31" i="11"/>
  <c r="M35" i="11"/>
  <c r="M36" i="11"/>
  <c r="M37" i="11"/>
  <c r="M38" i="11"/>
  <c r="M42" i="11"/>
  <c r="M44" i="11"/>
  <c r="M46" i="11"/>
  <c r="M50" i="11"/>
  <c r="M52" i="11"/>
  <c r="M53" i="11"/>
  <c r="M55" i="11"/>
  <c r="M60" i="11"/>
  <c r="M63" i="11"/>
  <c r="M67" i="11"/>
  <c r="M68" i="11"/>
  <c r="M69" i="11"/>
  <c r="M72" i="11"/>
  <c r="M76" i="11"/>
  <c r="M77" i="11"/>
  <c r="M78" i="11"/>
  <c r="M81" i="11"/>
  <c r="L59" i="11"/>
  <c r="L27" i="11" l="1"/>
  <c r="L30" i="11"/>
  <c r="K30" i="11"/>
  <c r="K29" i="11" s="1"/>
  <c r="L29" i="11" l="1"/>
  <c r="M30" i="11"/>
  <c r="M79" i="11"/>
  <c r="K74" i="11"/>
  <c r="K73" i="11" s="1"/>
  <c r="K71" i="11"/>
  <c r="K66" i="11"/>
  <c r="M66" i="11" s="1"/>
  <c r="L62" i="11"/>
  <c r="K62" i="11"/>
  <c r="K61" i="11" s="1"/>
  <c r="M59" i="11"/>
  <c r="K54" i="11"/>
  <c r="K49" i="11"/>
  <c r="M49" i="11" s="1"/>
  <c r="K45" i="11"/>
  <c r="M45" i="11" s="1"/>
  <c r="K43" i="11"/>
  <c r="M43" i="11" s="1"/>
  <c r="L41" i="11"/>
  <c r="K41" i="11"/>
  <c r="K40" i="11" s="1"/>
  <c r="K34" i="11"/>
  <c r="M34" i="11" s="1"/>
  <c r="K27" i="11"/>
  <c r="M27" i="11" s="1"/>
  <c r="L24" i="11"/>
  <c r="K24" i="11"/>
  <c r="L22" i="11"/>
  <c r="K22" i="11"/>
  <c r="L20" i="11"/>
  <c r="K20" i="11"/>
  <c r="L18" i="11"/>
  <c r="K18" i="11"/>
  <c r="K12" i="11"/>
  <c r="M24" i="11" l="1"/>
  <c r="M20" i="11"/>
  <c r="K48" i="11"/>
  <c r="K70" i="11"/>
  <c r="M70" i="11" s="1"/>
  <c r="M71" i="11"/>
  <c r="L12" i="11"/>
  <c r="M12" i="11" s="1"/>
  <c r="M13" i="11"/>
  <c r="M18" i="11"/>
  <c r="L40" i="11"/>
  <c r="M41" i="11"/>
  <c r="L61" i="11"/>
  <c r="M62" i="11"/>
  <c r="M26" i="11"/>
  <c r="M29" i="11"/>
  <c r="M22" i="11"/>
  <c r="K33" i="11"/>
  <c r="K51" i="11"/>
  <c r="M51" i="11" s="1"/>
  <c r="M54" i="11"/>
  <c r="K65" i="11"/>
  <c r="L74" i="11"/>
  <c r="M75" i="11"/>
  <c r="K58" i="11"/>
  <c r="K17" i="11"/>
  <c r="K16" i="11" s="1"/>
  <c r="L17" i="11"/>
  <c r="K39" i="11"/>
  <c r="H56" i="2"/>
  <c r="G56" i="2"/>
  <c r="G55" i="2" s="1"/>
  <c r="H55" i="2" l="1"/>
  <c r="I55" i="2" s="1"/>
  <c r="I56" i="2"/>
  <c r="M48" i="11"/>
  <c r="K47" i="11"/>
  <c r="M47" i="11" s="1"/>
  <c r="L58" i="11"/>
  <c r="M61" i="11"/>
  <c r="L16" i="11"/>
  <c r="M17" i="11"/>
  <c r="L73" i="11"/>
  <c r="M73" i="11" s="1"/>
  <c r="M74" i="11"/>
  <c r="M33" i="11"/>
  <c r="K32" i="11"/>
  <c r="M32" i="11" s="1"/>
  <c r="L39" i="11"/>
  <c r="M39" i="11" s="1"/>
  <c r="M40" i="11"/>
  <c r="K64" i="11"/>
  <c r="M64" i="11" s="1"/>
  <c r="M65" i="11"/>
  <c r="K57" i="11" l="1"/>
  <c r="K56" i="11" s="1"/>
  <c r="M58" i="11"/>
  <c r="L57" i="11"/>
  <c r="L11" i="11"/>
  <c r="M16" i="11"/>
  <c r="K11" i="11"/>
  <c r="H97" i="2"/>
  <c r="H96" i="2" s="1"/>
  <c r="G97" i="2"/>
  <c r="G96" i="2" s="1"/>
  <c r="K82" i="11" l="1"/>
  <c r="D17" i="6" s="1"/>
  <c r="I96" i="2"/>
  <c r="I97" i="2"/>
  <c r="M11" i="11"/>
  <c r="L56" i="11"/>
  <c r="M57" i="11"/>
  <c r="H115" i="2"/>
  <c r="H114" i="2" s="1"/>
  <c r="H113" i="2" s="1"/>
  <c r="H112" i="2" s="1"/>
  <c r="H111" i="2" s="1"/>
  <c r="G115" i="2"/>
  <c r="M56" i="11" l="1"/>
  <c r="L82" i="11"/>
  <c r="G114" i="2"/>
  <c r="I115" i="2"/>
  <c r="H110" i="2"/>
  <c r="E24" i="4"/>
  <c r="H29" i="2"/>
  <c r="G29" i="2"/>
  <c r="M82" i="11" l="1"/>
  <c r="E17" i="6"/>
  <c r="F17" i="6" s="1"/>
  <c r="G113" i="2"/>
  <c r="I114" i="2"/>
  <c r="E23" i="4"/>
  <c r="H108" i="2"/>
  <c r="H107" i="2" s="1"/>
  <c r="H78" i="2"/>
  <c r="G112" i="2" l="1"/>
  <c r="I113" i="2"/>
  <c r="H77" i="2"/>
  <c r="G111" i="2" l="1"/>
  <c r="I112" i="2"/>
  <c r="H59" i="2"/>
  <c r="G59" i="2"/>
  <c r="G58" i="2" s="1"/>
  <c r="H58" i="2" l="1"/>
  <c r="I58" i="2" s="1"/>
  <c r="I59" i="2"/>
  <c r="G110" i="2"/>
  <c r="I110" i="2" s="1"/>
  <c r="I111" i="2"/>
  <c r="D24" i="4"/>
  <c r="H84" i="2"/>
  <c r="H83" i="2" s="1"/>
  <c r="H82" i="2" s="1"/>
  <c r="H81" i="2" l="1"/>
  <c r="H80" i="2" s="1"/>
  <c r="E20" i="4" s="1"/>
  <c r="D14" i="12"/>
  <c r="D23" i="4"/>
  <c r="F23" i="4" s="1"/>
  <c r="F24" i="4"/>
  <c r="H62" i="2"/>
  <c r="G62" i="2"/>
  <c r="G61" i="2" s="1"/>
  <c r="H31" i="2"/>
  <c r="G31" i="2"/>
  <c r="H105" i="2"/>
  <c r="H68" i="2"/>
  <c r="G68" i="2"/>
  <c r="G67" i="2" s="1"/>
  <c r="G66" i="2" s="1"/>
  <c r="G65" i="2" s="1"/>
  <c r="G64" i="2" s="1"/>
  <c r="H91" i="2"/>
  <c r="H125" i="2"/>
  <c r="H119" i="2" s="1"/>
  <c r="H118" i="2" s="1"/>
  <c r="G125" i="2"/>
  <c r="G108" i="2"/>
  <c r="G105" i="2"/>
  <c r="G91" i="2"/>
  <c r="G90" i="2" s="1"/>
  <c r="G89" i="2" s="1"/>
  <c r="G88" i="2" s="1"/>
  <c r="G87" i="2" s="1"/>
  <c r="G84" i="2"/>
  <c r="G78" i="2"/>
  <c r="H19" i="2"/>
  <c r="G19" i="2"/>
  <c r="G37" i="2"/>
  <c r="G36" i="2" s="1"/>
  <c r="G35" i="2" s="1"/>
  <c r="G34" i="2" s="1"/>
  <c r="G33" i="2" s="1"/>
  <c r="D14" i="4" s="1"/>
  <c r="H27" i="2"/>
  <c r="H37" i="2"/>
  <c r="H53" i="2"/>
  <c r="H75" i="2"/>
  <c r="H74" i="2" s="1"/>
  <c r="H100" i="2"/>
  <c r="H99" i="2" s="1"/>
  <c r="H103" i="2"/>
  <c r="G53" i="2"/>
  <c r="G52" i="2" s="1"/>
  <c r="G75" i="2"/>
  <c r="G100" i="2"/>
  <c r="G103" i="2"/>
  <c r="G17" i="2"/>
  <c r="H17" i="2"/>
  <c r="G25" i="2"/>
  <c r="G27" i="2"/>
  <c r="H25" i="2"/>
  <c r="G51" i="2" l="1"/>
  <c r="H61" i="2"/>
  <c r="I61" i="2" s="1"/>
  <c r="I62" i="2"/>
  <c r="I19" i="2"/>
  <c r="I105" i="2"/>
  <c r="I25" i="2"/>
  <c r="H67" i="2"/>
  <c r="I68" i="2"/>
  <c r="I103" i="2"/>
  <c r="H52" i="2"/>
  <c r="I52" i="2" s="1"/>
  <c r="I53" i="2"/>
  <c r="I31" i="2"/>
  <c r="I27" i="2"/>
  <c r="I17" i="2"/>
  <c r="G124" i="2"/>
  <c r="I125" i="2"/>
  <c r="G107" i="2"/>
  <c r="I107" i="2" s="1"/>
  <c r="I108" i="2"/>
  <c r="G99" i="2"/>
  <c r="I99" i="2" s="1"/>
  <c r="I100" i="2"/>
  <c r="H90" i="2"/>
  <c r="I91" i="2"/>
  <c r="G83" i="2"/>
  <c r="I84" i="2"/>
  <c r="G77" i="2"/>
  <c r="I77" i="2" s="1"/>
  <c r="I78" i="2"/>
  <c r="G74" i="2"/>
  <c r="I74" i="2" s="1"/>
  <c r="I75" i="2"/>
  <c r="H36" i="2"/>
  <c r="I37" i="2"/>
  <c r="H24" i="2"/>
  <c r="H23" i="2" s="1"/>
  <c r="H22" i="2" s="1"/>
  <c r="H21" i="2" s="1"/>
  <c r="E13" i="4" s="1"/>
  <c r="G24" i="2"/>
  <c r="H16" i="2"/>
  <c r="H15" i="2" s="1"/>
  <c r="H14" i="2" s="1"/>
  <c r="H13" i="2" s="1"/>
  <c r="E12" i="4" s="1"/>
  <c r="G102" i="2"/>
  <c r="H102" i="2"/>
  <c r="H95" i="2" s="1"/>
  <c r="H73" i="2"/>
  <c r="G16" i="2"/>
  <c r="H117" i="2"/>
  <c r="E26" i="4"/>
  <c r="H72" i="2" l="1"/>
  <c r="H71" i="2" s="1"/>
  <c r="H70" i="2" s="1"/>
  <c r="D12" i="12"/>
  <c r="H94" i="2"/>
  <c r="H93" i="2" s="1"/>
  <c r="E22" i="4" s="1"/>
  <c r="D13" i="12"/>
  <c r="G50" i="2"/>
  <c r="G49" i="2" s="1"/>
  <c r="C11" i="12"/>
  <c r="G73" i="2"/>
  <c r="H66" i="2"/>
  <c r="I67" i="2"/>
  <c r="I24" i="2"/>
  <c r="I102" i="2"/>
  <c r="H51" i="2"/>
  <c r="I124" i="2"/>
  <c r="H89" i="2"/>
  <c r="I90" i="2"/>
  <c r="G82" i="2"/>
  <c r="C14" i="12" s="1"/>
  <c r="E14" i="12" s="1"/>
  <c r="I83" i="2"/>
  <c r="E25" i="4"/>
  <c r="H35" i="2"/>
  <c r="I36" i="2"/>
  <c r="G15" i="2"/>
  <c r="I16" i="2"/>
  <c r="G95" i="2"/>
  <c r="C13" i="12" s="1"/>
  <c r="G48" i="2"/>
  <c r="D17" i="4"/>
  <c r="D16" i="4" s="1"/>
  <c r="E19" i="4"/>
  <c r="E18" i="4" s="1"/>
  <c r="D16" i="6"/>
  <c r="D15" i="6" s="1"/>
  <c r="D14" i="6" s="1"/>
  <c r="E16" i="6"/>
  <c r="G23" i="2"/>
  <c r="E13" i="12" l="1"/>
  <c r="I51" i="2"/>
  <c r="D11" i="12"/>
  <c r="D10" i="12" s="1"/>
  <c r="D17" i="12" s="1"/>
  <c r="G72" i="2"/>
  <c r="G71" i="2" s="1"/>
  <c r="C12" i="12"/>
  <c r="E12" i="12" s="1"/>
  <c r="I73" i="2"/>
  <c r="H50" i="2"/>
  <c r="H49" i="2" s="1"/>
  <c r="H65" i="2"/>
  <c r="I66" i="2"/>
  <c r="G119" i="2"/>
  <c r="I120" i="2"/>
  <c r="H88" i="2"/>
  <c r="I89" i="2"/>
  <c r="G94" i="2"/>
  <c r="I95" i="2"/>
  <c r="G81" i="2"/>
  <c r="I82" i="2"/>
  <c r="E21" i="4"/>
  <c r="H34" i="2"/>
  <c r="I35" i="2"/>
  <c r="G22" i="2"/>
  <c r="I23" i="2"/>
  <c r="G14" i="2"/>
  <c r="I15" i="2"/>
  <c r="E15" i="6"/>
  <c r="F16" i="6"/>
  <c r="I72" i="2" l="1"/>
  <c r="E11" i="12"/>
  <c r="C10" i="12"/>
  <c r="E10" i="12" s="1"/>
  <c r="I50" i="2"/>
  <c r="H64" i="2"/>
  <c r="I64" i="2" s="1"/>
  <c r="I65" i="2"/>
  <c r="G118" i="2"/>
  <c r="I119" i="2"/>
  <c r="H87" i="2"/>
  <c r="I88" i="2"/>
  <c r="G93" i="2"/>
  <c r="I94" i="2"/>
  <c r="G80" i="2"/>
  <c r="I81" i="2"/>
  <c r="I71" i="2"/>
  <c r="D19" i="4"/>
  <c r="I49" i="2"/>
  <c r="E17" i="4"/>
  <c r="H48" i="2"/>
  <c r="I48" i="2" s="1"/>
  <c r="H33" i="2"/>
  <c r="H12" i="2" s="1"/>
  <c r="I34" i="2"/>
  <c r="G21" i="2"/>
  <c r="I22" i="2"/>
  <c r="G13" i="2"/>
  <c r="I14" i="2"/>
  <c r="E14" i="6"/>
  <c r="F14" i="6" s="1"/>
  <c r="F15" i="6"/>
  <c r="C17" i="12" l="1"/>
  <c r="E17" i="12" s="1"/>
  <c r="G70" i="2"/>
  <c r="I70" i="2" s="1"/>
  <c r="G12" i="2"/>
  <c r="I118" i="2"/>
  <c r="D26" i="4"/>
  <c r="G117" i="2"/>
  <c r="I117" i="2" s="1"/>
  <c r="I87" i="2"/>
  <c r="H86" i="2"/>
  <c r="H11" i="2" s="1"/>
  <c r="I93" i="2"/>
  <c r="G86" i="2"/>
  <c r="D22" i="4"/>
  <c r="D20" i="4"/>
  <c r="F20" i="4" s="1"/>
  <c r="I80" i="2"/>
  <c r="F19" i="4"/>
  <c r="F17" i="4"/>
  <c r="E16" i="4"/>
  <c r="F16" i="4" s="1"/>
  <c r="E14" i="4"/>
  <c r="E11" i="4" s="1"/>
  <c r="I33" i="2"/>
  <c r="I21" i="2"/>
  <c r="D13" i="4"/>
  <c r="F13" i="4" s="1"/>
  <c r="D12" i="4"/>
  <c r="I13" i="2"/>
  <c r="D18" i="4" l="1"/>
  <c r="F18" i="4"/>
  <c r="I86" i="2"/>
  <c r="D11" i="4"/>
  <c r="H130" i="2"/>
  <c r="E21" i="6"/>
  <c r="E20" i="6" s="1"/>
  <c r="E19" i="6" s="1"/>
  <c r="E18" i="6" s="1"/>
  <c r="E13" i="6" s="1"/>
  <c r="D25" i="4"/>
  <c r="F25" i="4" s="1"/>
  <c r="F26" i="4"/>
  <c r="D21" i="4"/>
  <c r="F21" i="4" s="1"/>
  <c r="F22" i="4"/>
  <c r="F14" i="4"/>
  <c r="E27" i="4"/>
  <c r="G11" i="2"/>
  <c r="I12" i="2"/>
  <c r="F12" i="4"/>
  <c r="F11" i="4" l="1"/>
  <c r="D27" i="4"/>
  <c r="F27" i="4" s="1"/>
  <c r="D21" i="6"/>
  <c r="I11" i="2"/>
  <c r="G130" i="2"/>
  <c r="I130" i="2" s="1"/>
  <c r="E22" i="6"/>
  <c r="F21" i="6" l="1"/>
  <c r="D20" i="6"/>
  <c r="D19" i="6" l="1"/>
  <c r="F20" i="6"/>
  <c r="D18" i="6" l="1"/>
  <c r="F19" i="6"/>
  <c r="D13" i="6" l="1"/>
  <c r="F18" i="6"/>
  <c r="D22" i="6" l="1"/>
  <c r="F13" i="6"/>
</calcChain>
</file>

<file path=xl/sharedStrings.xml><?xml version="1.0" encoding="utf-8"?>
<sst xmlns="http://schemas.openxmlformats.org/spreadsheetml/2006/main" count="1381" uniqueCount="481">
  <si>
    <t>01 00</t>
  </si>
  <si>
    <t>01 02</t>
  </si>
  <si>
    <t>01 04</t>
  </si>
  <si>
    <t>05 00</t>
  </si>
  <si>
    <t>05 01</t>
  </si>
  <si>
    <t>05 03</t>
  </si>
  <si>
    <t>14 00</t>
  </si>
  <si>
    <t>14 03</t>
  </si>
  <si>
    <t>240</t>
  </si>
  <si>
    <t>Вид расходов</t>
  </si>
  <si>
    <t>870</t>
  </si>
  <si>
    <t>800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</si>
  <si>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</si>
  <si>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200</t>
  </si>
  <si>
    <t>Раздел, подраздел</t>
  </si>
  <si>
    <t>540</t>
  </si>
  <si>
    <t>500</t>
  </si>
  <si>
    <t>(тыс. рублей)</t>
  </si>
  <si>
    <t>№ строки</t>
  </si>
  <si>
    <t>Наименование главных распорядителей и наименование показателей бюджетной классификации</t>
  </si>
  <si>
    <t>Целевая статья</t>
  </si>
  <si>
    <t>1</t>
  </si>
  <si>
    <t>2</t>
  </si>
  <si>
    <t>3</t>
  </si>
  <si>
    <t>4</t>
  </si>
  <si>
    <t>5</t>
  </si>
  <si>
    <t>6</t>
  </si>
  <si>
    <t/>
  </si>
  <si>
    <t>100</t>
  </si>
  <si>
    <t>Код ведомства</t>
  </si>
  <si>
    <t>120</t>
  </si>
  <si>
    <t>ОБЩЕГОСУДАРСТВЕННЫЕ ВОПРОСЫ</t>
  </si>
  <si>
    <t>Расходы на выплаты персоналу государственных (муниципальных) органов</t>
  </si>
  <si>
    <t>Закупка товаров, работ и услуг для государственных (муниципальных) нужд</t>
  </si>
  <si>
    <t>Иные закупки товаров, работ и услуг для обеспечения государственных (муниципальных) нужд</t>
  </si>
  <si>
    <t>7</t>
  </si>
  <si>
    <t>8</t>
  </si>
  <si>
    <t>9</t>
  </si>
  <si>
    <t>12</t>
  </si>
  <si>
    <t>13</t>
  </si>
  <si>
    <t>14</t>
  </si>
  <si>
    <t>15</t>
  </si>
  <si>
    <t>16</t>
  </si>
  <si>
    <t>17</t>
  </si>
  <si>
    <t>20</t>
  </si>
  <si>
    <t>21</t>
  </si>
  <si>
    <t>22</t>
  </si>
  <si>
    <t>23</t>
  </si>
  <si>
    <t>24</t>
  </si>
  <si>
    <t>25</t>
  </si>
  <si>
    <t>26</t>
  </si>
  <si>
    <t>27</t>
  </si>
  <si>
    <t>28</t>
  </si>
  <si>
    <t>29</t>
  </si>
  <si>
    <t>30</t>
  </si>
  <si>
    <t>31</t>
  </si>
  <si>
    <t>32</t>
  </si>
  <si>
    <t>33</t>
  </si>
  <si>
    <t>34</t>
  </si>
  <si>
    <t>35</t>
  </si>
  <si>
    <t>36</t>
  </si>
  <si>
    <t>37</t>
  </si>
  <si>
    <t>38</t>
  </si>
  <si>
    <t>39</t>
  </si>
  <si>
    <t>40</t>
  </si>
  <si>
    <t>10</t>
  </si>
  <si>
    <t>11</t>
  </si>
  <si>
    <t>Непрограммные расходы  органов местного самоуправления</t>
  </si>
  <si>
    <t>Функционирование Главы муниципального образования</t>
  </si>
  <si>
    <t>Функционирование высшего  должностного лица субъекта Российской Федерации и муниципального образования</t>
  </si>
  <si>
    <t>18</t>
  </si>
  <si>
    <t>19</t>
  </si>
  <si>
    <t>Непрограммные расходы исполнительных органов местного самоуправления</t>
  </si>
  <si>
    <t>Резервные фонды</t>
  </si>
  <si>
    <t>01 11</t>
  </si>
  <si>
    <t>Иные бюджетные ассигнования</t>
  </si>
  <si>
    <t>Резервные средства</t>
  </si>
  <si>
    <t>Дорожное хозяйство (дорожные фонды)</t>
  </si>
  <si>
    <t>04 09</t>
  </si>
  <si>
    <t>НАЦИОНАЛЬНАЯ ЭКОНОМИКА</t>
  </si>
  <si>
    <t>01 0 0000</t>
  </si>
  <si>
    <t>41</t>
  </si>
  <si>
    <t>42</t>
  </si>
  <si>
    <t>43</t>
  </si>
  <si>
    <t>44</t>
  </si>
  <si>
    <t>45</t>
  </si>
  <si>
    <t>46</t>
  </si>
  <si>
    <t>47</t>
  </si>
  <si>
    <t>48</t>
  </si>
  <si>
    <t>49</t>
  </si>
  <si>
    <t>50</t>
  </si>
  <si>
    <t>Другие вопросы в области национальной экономики</t>
  </si>
  <si>
    <t>04 12</t>
  </si>
  <si>
    <t>ЖИЛИЩНО-КОММУНАЛЬНОЕ ХОЗЯЙСТВО</t>
  </si>
  <si>
    <t>Жилищное хозяйство</t>
  </si>
  <si>
    <t>Мероприятия в области жилищного хозяйства</t>
  </si>
  <si>
    <t>Благоустройство</t>
  </si>
  <si>
    <t>51</t>
  </si>
  <si>
    <t>52</t>
  </si>
  <si>
    <t>53</t>
  </si>
  <si>
    <t>Прочие межбюджетные трансферты общего характера</t>
  </si>
  <si>
    <t>Иные межбюджетные трансферты</t>
  </si>
  <si>
    <t>Уплата налогов, сборов и иных платежей</t>
  </si>
  <si>
    <t>850</t>
  </si>
  <si>
    <t>400</t>
  </si>
  <si>
    <t>Капитальные вложения в объекты недвижимого имущества государственной (муниципальной) собственности</t>
  </si>
  <si>
    <t>410</t>
  </si>
  <si>
    <t>Бюджетные ивестиции</t>
  </si>
  <si>
    <t>01 2 0000</t>
  </si>
  <si>
    <t>Национальная  безопасность и правоохранительная деятельность</t>
  </si>
  <si>
    <t>Наименование показателя бюджетной классификации</t>
  </si>
  <si>
    <t>0100</t>
  </si>
  <si>
    <t>0102</t>
  </si>
  <si>
    <t>0104</t>
  </si>
  <si>
    <t>0111</t>
  </si>
  <si>
    <t>0400</t>
  </si>
  <si>
    <t>0409</t>
  </si>
  <si>
    <t>0500</t>
  </si>
  <si>
    <t>0503</t>
  </si>
  <si>
    <t>1400</t>
  </si>
  <si>
    <t>1403</t>
  </si>
  <si>
    <t>Всего</t>
  </si>
  <si>
    <t>Национальная безопасность и правоохранительная деятельность</t>
  </si>
  <si>
    <t>0300</t>
  </si>
  <si>
    <t>01 1 1021</t>
  </si>
  <si>
    <t>Ведомственная структура расходов  бюджета поселка Оскоба</t>
  </si>
  <si>
    <t>Глава муниципального образования поселка Оскоба в рамках непрограммных расходов поселка Оскоба</t>
  </si>
  <si>
    <t>Функционирование Администрации поселка Оскоба Эвенкийского муниципального района Красноярского края</t>
  </si>
  <si>
    <t>Руководство и управление в сфере установленных функций органов местного самоуправления в рамках непрограммных расходов Администрации поселка Оскоба Красноярского края</t>
  </si>
  <si>
    <t>Резервный фонд  Администрации поселка Оскоба  Эвенкийского муниципального района Красноярского края в рамках непрограммных расходов исполнительных органов местного самоуправления</t>
  </si>
  <si>
    <t xml:space="preserve">Муниципальная программа «Устойчивое развитие  муниципального образования поселка Оскоба» на 2014 -2016 годы
</t>
  </si>
  <si>
    <t>Подпрограмма «Обеспечение проживающих в поселении и нуждающихся в жилых помещениях малоимущих граждан жилыми помещениями .Организация строительства, капитальный ремонт и содержание муниципального жилищного фонда поселка Оскоба» 2014-2016 годы</t>
  </si>
  <si>
    <t>к Решению схода граждан п.Оскоба</t>
  </si>
  <si>
    <t xml:space="preserve">Приложение №1      </t>
  </si>
  <si>
    <t xml:space="preserve"> к Решению  Схода граждан п. Оскоба</t>
  </si>
  <si>
    <t>тыс.руб.</t>
  </si>
  <si>
    <t>№ п/п</t>
  </si>
  <si>
    <t>Код</t>
  </si>
  <si>
    <t>Наименование кода источника финансирования дефицита бюджета</t>
  </si>
  <si>
    <t>886 0105 00 00 00 0000 000</t>
  </si>
  <si>
    <t>Изменение остатков средств на счетах по учету средств бюджета</t>
  </si>
  <si>
    <t>886 0105 00 00 00 0000 500</t>
  </si>
  <si>
    <t>Увеличение остатков средств бюджетов</t>
  </si>
  <si>
    <t>886 0105 02 00 00 0000 500</t>
  </si>
  <si>
    <t>Увеличение прочих остатков средств бюджетов</t>
  </si>
  <si>
    <t>886 0105 02 01 00 0000 510</t>
  </si>
  <si>
    <t>Увеличение прочих остатков денежных средств бюджетов</t>
  </si>
  <si>
    <t>886 0105 02 01 10 0000 510</t>
  </si>
  <si>
    <t>886 0105 00 00 00 0000 600</t>
  </si>
  <si>
    <t>Уменьшение остатков  средств бюджетов</t>
  </si>
  <si>
    <t>886 0105 02 00 00 0000 600</t>
  </si>
  <si>
    <t>Уменьшение прочих остатков средств бюджетов</t>
  </si>
  <si>
    <t>886 0105 02 01 00 0000 610</t>
  </si>
  <si>
    <t>Уменьшение прочих остатков денежных средств бюджетов</t>
  </si>
  <si>
    <t>886 0105 02 01 10 0000 610</t>
  </si>
  <si>
    <t>В С Е Г О</t>
  </si>
  <si>
    <t>муниципальное учреждение « Администрация поселка Оскоба»  Эвенкийск Эвенкийского муниципального района Красноярского края</t>
  </si>
  <si>
    <t>81 0 00 00000</t>
  </si>
  <si>
    <t>81 1 00 00000</t>
  </si>
  <si>
    <t>81 1 00 00230</t>
  </si>
  <si>
    <t>91 0 00 00000</t>
  </si>
  <si>
    <t>91 1 00 00000</t>
  </si>
  <si>
    <t>91 1 00 00210</t>
  </si>
  <si>
    <t>91 1 00 10910</t>
  </si>
  <si>
    <t>01 0 00 00000</t>
  </si>
  <si>
    <t>01 1 00 00000</t>
  </si>
  <si>
    <t>01 1 00 24700</t>
  </si>
  <si>
    <t xml:space="preserve">01 2 00 00000 </t>
  </si>
  <si>
    <t xml:space="preserve">01 2 00 60020 </t>
  </si>
  <si>
    <t>01 3 00 00000</t>
  </si>
  <si>
    <t>Другие вопросы в области национальной безопасности и правоохранительной деятельности</t>
  </si>
  <si>
    <t>Организация и безопасность дорожного движения</t>
  </si>
  <si>
    <t>91 0 00 0000</t>
  </si>
  <si>
    <t>91 1 00 05080</t>
  </si>
  <si>
    <t>0314</t>
  </si>
  <si>
    <t>Функционирование Администрации поселка Чемдальск Эвенкийского муниципального района Красноярского края</t>
  </si>
  <si>
    <t>54</t>
  </si>
  <si>
    <t>55</t>
  </si>
  <si>
    <t>56</t>
  </si>
  <si>
    <t>57</t>
  </si>
  <si>
    <t>58</t>
  </si>
  <si>
    <t>59</t>
  </si>
  <si>
    <t>60</t>
  </si>
  <si>
    <t>61</t>
  </si>
  <si>
    <t>62</t>
  </si>
  <si>
    <t>63</t>
  </si>
  <si>
    <t>64</t>
  </si>
  <si>
    <t>65</t>
  </si>
  <si>
    <t>66</t>
  </si>
  <si>
    <t>67</t>
  </si>
  <si>
    <t>68</t>
  </si>
  <si>
    <t>МЕЖБЮДЖЕТНЫЕ ТРАНСФЕРТЫ ОБЩЕГО ХАРАКТЕРА БЮДЖЕТАМ БЮДЖЕТНОЙ СИСТЕМЫ РОССИЙСКОЙ ФЕДЕРАЦИИ</t>
  </si>
  <si>
    <t xml:space="preserve">Закупка товаров, работ и услуг для обеспечения государственных
(муниципальных) нужд
</t>
  </si>
  <si>
    <t>ИТОГО по бюджету</t>
  </si>
  <si>
    <t>0310</t>
  </si>
  <si>
    <t>01 1 00 S4120</t>
  </si>
  <si>
    <t>01 3 00 06666</t>
  </si>
  <si>
    <t>01 3 00 06667</t>
  </si>
  <si>
    <t>91 1 00 92111</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</si>
  <si>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</si>
  <si>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Межбюджетные трансферты</t>
  </si>
  <si>
    <t>Подпрограмма «Предупреждение, ликвидация последствий ЧС и обеспечение мер пожарной безопасности на территории поселка Оскоба»</t>
  </si>
  <si>
    <t xml:space="preserve">Муниципальная программа «Устойчивое развитие  муниципального образования поселка Оскоба»
</t>
  </si>
  <si>
    <t>Расходы муниципального образования  на реализацию других функций,связанных с обеспечением национальной безопасности и правоохранительной деятельности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t>
  </si>
  <si>
    <t>Софинансирование расходов регионального бюджета на обеспечение первичных мер пожарной безопасности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t>
  </si>
  <si>
    <t xml:space="preserve">Подпрограмма «Организация благоустройства территории, создание среды комфортной для проживания жителей поселка Оскоба»  </t>
  </si>
  <si>
    <t xml:space="preserve">Подпрограмма «Дорожная деятельность в отношении дорог местного значения поселка Оскоба и обеспечение безопасности дорожного движения» </t>
  </si>
  <si>
    <t>Уличное освещение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</si>
  <si>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Прочие мероприятия по благоустройству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</si>
  <si>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01 4 00 34030</t>
  </si>
  <si>
    <t xml:space="preserve">01 4 00 00000 </t>
  </si>
  <si>
    <t>69</t>
  </si>
  <si>
    <t>70</t>
  </si>
  <si>
    <t>71</t>
  </si>
  <si>
    <t>72</t>
  </si>
  <si>
    <t>73</t>
  </si>
  <si>
    <t>74</t>
  </si>
  <si>
    <t>75</t>
  </si>
  <si>
    <t>Расходы на обеспечение первичных мер пожарной безопасности за счет краевых средств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t>
  </si>
  <si>
    <t>01 1 00 74120</t>
  </si>
  <si>
    <t>Закупка товаров, работ и услуг для обеспечения государственных (муниципальных) нужд</t>
  </si>
  <si>
    <t xml:space="preserve">Иные межбюджетные трансферты бюджету Эвенкийского муниципального района на исполнение органами местного самоуправления Эвенкийского муниципального района отдельных бюджетных полномочий по составлению проекта бюджета поселения, исполнению бюджета поселения, осуществление контроля за его исполнением, составление отчета об исполнении бюджета поселения
</t>
  </si>
  <si>
    <t>Увеличение прочих остатков денежных средств бюджетов сельских поселений</t>
  </si>
  <si>
    <t xml:space="preserve">Расходы муниципального образования  на содержание автомобильных дорог общего пользования местного значения городских округов, городских и сельских поселений за счет средств дорожного фонда поселка Оскоба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 </t>
  </si>
  <si>
    <t>76</t>
  </si>
  <si>
    <t xml:space="preserve">Уменьшение прочих остатков денежных средств бюджетов сельских поселений </t>
  </si>
  <si>
    <t>Расходы муниципального образования  на содержание автомобильных дорог общего пользования местного значения городских округов, городских и сельских поселений за счет средств местного бюджета поселка Оскоба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t>
  </si>
  <si>
    <t xml:space="preserve">01 2 00 60120 </t>
  </si>
  <si>
    <t>Капитальные вложения в объекты государственной (муниципальной) собственности</t>
  </si>
  <si>
    <t>Бюджетные инвестиции</t>
  </si>
  <si>
    <t>01 3 00 10590</t>
  </si>
  <si>
    <t xml:space="preserve"> Мероприятия по исполнению переданных полномочий в области обращения с твердыми коммунальными отходами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</si>
  <si>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Культура, кинематография</t>
  </si>
  <si>
    <t>08 00</t>
  </si>
  <si>
    <t>Культура</t>
  </si>
  <si>
    <t>08 01</t>
  </si>
  <si>
    <t xml:space="preserve">Муниципальная программа «Устойчивое развитие  муниципального образования поселка Оскоба»
</t>
  </si>
  <si>
    <t>Подпрограмма «Организация социально-значимых мероприятий на территории поселка Оскоба».</t>
  </si>
  <si>
    <t>Проведение праздничных и культурно-массовых мероприятий в рамках подпрограммы «Организация социально-значимых мероприятий на территории поселка Оскоба» муниципальной программы «Устойчивое развитие  муниципального образования поселка Оскоба»</t>
  </si>
  <si>
    <t>01 6 00 00000</t>
  </si>
  <si>
    <t>01 6 00 60070</t>
  </si>
  <si>
    <t>0800</t>
  </si>
  <si>
    <t>0801</t>
  </si>
  <si>
    <t>80</t>
  </si>
  <si>
    <t>81</t>
  </si>
  <si>
    <t>82</t>
  </si>
  <si>
    <t>83</t>
  </si>
  <si>
    <t>84</t>
  </si>
  <si>
    <t>85</t>
  </si>
  <si>
    <t>86</t>
  </si>
  <si>
    <t>Защита населения и территории от чрезвычайных ситуаций природного и техногенного характера, пожарная безопасность</t>
  </si>
  <si>
    <t>0412</t>
  </si>
  <si>
    <t>Проведение социально-значимых мероприятий в целях реализации решений ООО "ТНГ-групп" по социальным проектам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</si>
  <si>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01 3 00 00580</t>
  </si>
  <si>
    <t>«Создание резервов ТМЦ для открытия резервных пунктов пребывания граждан в случае ЧС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t>
  </si>
  <si>
    <t>01 1 00 24800</t>
  </si>
  <si>
    <t xml:space="preserve">Приложение №3  </t>
  </si>
  <si>
    <t>Код бюджетной классификации</t>
  </si>
  <si>
    <t>Наименование кода классификации доходов бюджета</t>
  </si>
  <si>
    <t>код главного администратора</t>
  </si>
  <si>
    <t>код группы</t>
  </si>
  <si>
    <t>код подгруппы</t>
  </si>
  <si>
    <t>код статьи</t>
  </si>
  <si>
    <t>код подстатьи</t>
  </si>
  <si>
    <t>код элемента</t>
  </si>
  <si>
    <t>код группы подвида</t>
  </si>
  <si>
    <t>код аналитической группы подвида</t>
  </si>
  <si>
    <t>000</t>
  </si>
  <si>
    <t>00</t>
  </si>
  <si>
    <t>0000</t>
  </si>
  <si>
    <t>НАЛОГОВЫЕ И НЕНАЛОГОВЫЕ ДОХОДЫ</t>
  </si>
  <si>
    <t>182</t>
  </si>
  <si>
    <t>01</t>
  </si>
  <si>
    <t>НАЛОГИ НА ПРИБЫЛЬ, ДОХОДЫ</t>
  </si>
  <si>
    <t>02</t>
  </si>
  <si>
    <t>110</t>
  </si>
  <si>
    <t>Налог на доходы физических лиц</t>
  </si>
  <si>
    <t>010</t>
  </si>
  <si>
    <t>03</t>
  </si>
  <si>
    <t>Налоги на товары (работы, услуги), реализуемые на территории Росийской Федерации</t>
  </si>
  <si>
    <t>Акцизы по подакцизным товарам (продукции), производимым на территории Российской Федерации</t>
  </si>
  <si>
    <t>230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</si>
  <si>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</si>
  <si>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231</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</si>
  <si>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</si>
  <si>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</si>
  <si>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241</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</si>
  <si>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</si>
  <si>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250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</si>
  <si>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</si>
  <si>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251</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</si>
  <si>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</si>
  <si>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260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</si>
  <si>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</si>
  <si>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261</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</si>
  <si>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</si>
  <si>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06</t>
  </si>
  <si>
    <t>НАЛОГИ НА ИМУЩЕСТВО</t>
  </si>
  <si>
    <t>Налог на имущество физических лиц</t>
  </si>
  <si>
    <t>030</t>
  </si>
  <si>
    <t>Налог на имущество физических лиц,взимаемый по ставкам,применяемым к объектам налогообложения,расположенным в границах поселений</t>
  </si>
  <si>
    <t>Земельный налог</t>
  </si>
  <si>
    <t>013</t>
  </si>
  <si>
    <t>08</t>
  </si>
  <si>
    <t>ГОСУДАРСТВЕННАЯ ПОШЛИНА</t>
  </si>
  <si>
    <t>889</t>
  </si>
  <si>
    <t>04</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</si>
  <si>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</si>
  <si>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020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</si>
  <si>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</si>
  <si>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1000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</si>
  <si>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</si>
  <si>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2000</t>
  </si>
  <si>
    <t>3000</t>
  </si>
  <si>
    <t>4000</t>
  </si>
  <si>
    <t>ДОХОДЫ ОТ ИСПОЛЬЗОВАНИЯ ИМУЩЕСТВА, НАХОДЯЩЕГОСЯ В ГОСУДАРСТВЕННОЙ И МУНИЦИПАЛЬНОЙ СОБСТВЕННОСТИ</t>
  </si>
  <si>
    <t>097</t>
  </si>
  <si>
    <t>05</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</si>
  <si>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</si>
  <si>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</si>
  <si>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</si>
  <si>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автономных учреждений , а также земельных участков государственных и муниципальных унитарных предприятий, в том числе казенных)</t>
  </si>
  <si>
    <t>025</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</si>
  <si>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автономных учреждений)</t>
  </si>
  <si>
    <t>888</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</si>
  <si>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автономных учреждений)</t>
  </si>
  <si>
    <t>035</t>
  </si>
  <si>
    <t>Доходы от сдачи в аренду имущества, находящегося в оперативном управлении органов управления поселений и созданных ими учреждений (за исключением имущества муниципальных автономных учреждений)</t>
  </si>
  <si>
    <t>ПРОЧИЕ НЕНАЛОГОВЫЕ ДОХОДЫ</t>
  </si>
  <si>
    <t>180</t>
  </si>
  <si>
    <t>Невыясненные поступления</t>
  </si>
  <si>
    <t>050</t>
  </si>
  <si>
    <t>Невыясненные поступления, зачисляемые в бюджеты поселений</t>
  </si>
  <si>
    <t>Прочие неналоговые доходы</t>
  </si>
  <si>
    <t>Прочие неналоговые доходы бюджетов поселений</t>
  </si>
  <si>
    <t>886</t>
  </si>
  <si>
    <t>БЕЗВОЗМЕЗДНЫЕ ПОСТУПЛЕНИЯ</t>
  </si>
  <si>
    <t>Безвозмездные поступления от других бюджетов бюджетной системы Российской Федерации</t>
  </si>
  <si>
    <t>150</t>
  </si>
  <si>
    <t>Дотации бюджетам бюджетной системы Российской Федерации</t>
  </si>
  <si>
    <t>001</t>
  </si>
  <si>
    <t>Дотации на выравнивание бюджетной обеспеченности из бюджетов муниципальных районов, городских округов с внутригородским делением</t>
  </si>
  <si>
    <t>Дотации бюджетам сельских поселений на выравнивание бюджетной обеспеченности из бюджетов муниципальных районов</t>
  </si>
  <si>
    <t>999</t>
  </si>
  <si>
    <t>Прочие дотации</t>
  </si>
  <si>
    <t>Прочие дотации бюджетам сельских поселений</t>
  </si>
  <si>
    <t>7601</t>
  </si>
  <si>
    <t xml:space="preserve">Прочие дотации бюджетам сельских поселений (на выравнивание бюджетной обеспеченности бюджетов сельских поселений исходя из численности населения за счет средств субвенции краевого бюджета) </t>
  </si>
  <si>
    <t>Субсидии бюджетам субъектов Российской Федерации и муниципальных образований (межбюджетные субсидии)</t>
  </si>
  <si>
    <t>151</t>
  </si>
  <si>
    <t>Прочие субсидии</t>
  </si>
  <si>
    <t>Прочие субсидии бюджетам поселений</t>
  </si>
  <si>
    <t>5002</t>
  </si>
  <si>
    <t>Субсидии на обеспечение первичных мер пожарной безопасности</t>
  </si>
  <si>
    <t>6101</t>
  </si>
  <si>
    <t>Субсидии на выплаты, обеспечивающие уровень заработной платы работников бюджетной сферы не ниже размера минимальной заработной платы, установленного в Красноярском крае</t>
  </si>
  <si>
    <t>9106</t>
  </si>
  <si>
    <t>Субсидии на содержание автомобильных дорог общего пользования местного значения городских округов, городских и сельских поселений</t>
  </si>
  <si>
    <t>Субвенция бюджетам субъектов Российской Федерации и муниципальных образований</t>
  </si>
  <si>
    <t>024</t>
  </si>
  <si>
    <t xml:space="preserve">Субвенция местным бюджетам на выполнение передаваемых полномочий субъектам Российской Федерации </t>
  </si>
  <si>
    <t>8301</t>
  </si>
  <si>
    <t>Выполнение отдельный государственных полномочий по организации проведения мероприятия по отлову, учету, содержанию и иному обращению с безнадзорными домашними животными</t>
  </si>
  <si>
    <t>Прочие межбюджетные трансферты, передаваемые бюджетам</t>
  </si>
  <si>
    <t>Прочие межбюджетные трансферты, передаваемые бюджетам сельских поселений</t>
  </si>
  <si>
    <t>1013</t>
  </si>
  <si>
    <t>Прочие межбюджетные трансферты, передаваемые бюджетам сельских поселений  (на поддержку мер по обеспечению сбалансированности бюджетов сельских поселений Эвенкийского муниципального района)</t>
  </si>
  <si>
    <t>1059</t>
  </si>
  <si>
    <t>Прочие межбюджетные трансферты бюджетам сельских поселений (на исполнение переданных полномочий в области обращения с твердыми коммунальными отходами)</t>
  </si>
  <si>
    <t>7412</t>
  </si>
  <si>
    <t>Прочие межбюджетные трансферты, передаваемые бюджетам сельских поселений (на обеспечение первичных мер пожарной безопасности)</t>
  </si>
  <si>
    <t>040</t>
  </si>
  <si>
    <t>Земельный налог с физических лиц</t>
  </si>
  <si>
    <t>043</t>
  </si>
  <si>
    <t>Земельный налог с физических лиц, обладающих земельным участком, расположенным в границах сельских поселений</t>
  </si>
  <si>
    <t xml:space="preserve">Приложение №4  </t>
  </si>
  <si>
    <t>план</t>
  </si>
  <si>
    <t>исполнено</t>
  </si>
  <si>
    <t>% исполнения</t>
  </si>
  <si>
    <t xml:space="preserve"> "Об утверждении отчета об исполнении бюджета поселка Оскоба за 2021 год". </t>
  </si>
  <si>
    <t xml:space="preserve">Приложение №2      </t>
  </si>
  <si>
    <t>исполненно</t>
  </si>
  <si>
    <t>Приложение №5</t>
  </si>
  <si>
    <t>тыс. руб.</t>
  </si>
  <si>
    <t>КЦСР</t>
  </si>
  <si>
    <t>Наименование КЦСР</t>
  </si>
  <si>
    <t>0100000000</t>
  </si>
  <si>
    <t>Муниципальная программа «Устойчивое развитие муниципального образования поселка Оскоба»</t>
  </si>
  <si>
    <t>0110000000</t>
  </si>
  <si>
    <t>0120000000</t>
  </si>
  <si>
    <t>Подпрограмма «Дорожная деятельность в отношении дорог местного значения поселка Оскоба и обеспечение безопасности дорожного движения»</t>
  </si>
  <si>
    <t>0130000000</t>
  </si>
  <si>
    <t>Подпрограмма «Организация благоустройства территории, создание среды комфортной для проживания жителей поселка Оскоба»</t>
  </si>
  <si>
    <t>0140000000</t>
  </si>
  <si>
    <t>ВСЕГО</t>
  </si>
  <si>
    <t>0150000000</t>
  </si>
  <si>
    <t>0160000000</t>
  </si>
  <si>
    <t>исполнение</t>
  </si>
  <si>
    <t xml:space="preserve">   Приложение 6</t>
  </si>
  <si>
    <t xml:space="preserve">    к Решению  Схода граждан п.Оскоба</t>
  </si>
  <si>
    <t xml:space="preserve">Наименование </t>
  </si>
  <si>
    <t>% исполнение</t>
  </si>
  <si>
    <t>Иные 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</si>
  <si>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Приложение 8</t>
  </si>
  <si>
    <t xml:space="preserve">Программа 
муниципальных гарантий поселка Стрелка-Чуня в валюте Российской Федерации </t>
  </si>
  <si>
    <t>№  п/п</t>
  </si>
  <si>
    <t>Цель гарантирования</t>
  </si>
  <si>
    <t>1.1.</t>
  </si>
  <si>
    <t>Объем муниципальных гарантий</t>
  </si>
  <si>
    <t>1.2.</t>
  </si>
  <si>
    <t>Общий объем гарантий</t>
  </si>
  <si>
    <t>2. Общий объем бюджетных ассигнований, предусмотренных на исполнение
 муниципальных гарантий  поселка Стрелка-Чуня  по
 возможным гарантийным случаям</t>
  </si>
  <si>
    <t>№</t>
  </si>
  <si>
    <t>Исполнение муниципальных гарантий поселка Стрелка-Чуня Эвенкийского муниципального района</t>
  </si>
  <si>
    <t>п/п</t>
  </si>
  <si>
    <t>За счет источников финансирования дефицита бюджета поселка</t>
  </si>
  <si>
    <t>За счет расходов бюджета поселка</t>
  </si>
  <si>
    <t>Приложение 7</t>
  </si>
  <si>
    <t>Верхний предел</t>
  </si>
  <si>
    <t>муниципального внутреннего долга поселка Оскоба</t>
  </si>
  <si>
    <t>тыс.рублей</t>
  </si>
  <si>
    <t>Вид задолженности</t>
  </si>
  <si>
    <t xml:space="preserve">Муниципальный внутренний долг поселка Оскоба, всего </t>
  </si>
  <si>
    <t>Бюджетные кредиты, привлеченные в местный бюджет от других бюджетов бюджетной системы Российской Федерации</t>
  </si>
  <si>
    <t>получение:</t>
  </si>
  <si>
    <t>погашение:</t>
  </si>
  <si>
    <t>Кредиты, полученные от кредитных организаций</t>
  </si>
  <si>
    <t xml:space="preserve">Муниципальные ценные бумаги </t>
  </si>
  <si>
    <t xml:space="preserve">Муниципальные гарантии </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</si>
  <si>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12"/>
        <rFont val="Times New Roman"/>
        <family val="1"/>
        <charset val="204"/>
      </rPr>
      <t>1</t>
    </r>
    <r>
      <rPr>
        <sz val="12"/>
        <rFont val="Times New Roman"/>
        <family val="1"/>
        <charset val="204"/>
      </rPr>
      <t xml:space="preserve"> и 228 Налогового кодекса Российской Федерации</t>
    </r>
  </si>
  <si>
    <t>Налог на доходы физических лиц с доходов, полученных физическими лицами в соответствии со статьей 228 Налогового кодекса Российской Федерации</t>
  </si>
  <si>
    <t>ДОХОДЫ ОТ ОКАЗАНИЯ ПЛАТНЫХ УСЛУГИ КОМПЕНСАЦИИ ЗАТРАТ ГОСУДАРСТВА</t>
  </si>
  <si>
    <t>130</t>
  </si>
  <si>
    <t>Доходы от компенсации затрат государства</t>
  </si>
  <si>
    <t>990</t>
  </si>
  <si>
    <t>Прочие доходы от компенсации затрат государства</t>
  </si>
  <si>
    <t>995</t>
  </si>
  <si>
    <t>Прочие доходы от компенсации затрат бюджетов сельских поселений</t>
  </si>
  <si>
    <t>Безвозмездные поступления от негосударственных организаций</t>
  </si>
  <si>
    <t>Безвозмездные поступления от негосударственных организаций в бюджеты сельских поселений</t>
  </si>
  <si>
    <t>099</t>
  </si>
  <si>
    <t>01 13</t>
  </si>
  <si>
    <t>Другие общественные вопросы</t>
  </si>
  <si>
    <t>Муниципальная программа "Устойчивое развитие муниципального образования поселка Оскоба"</t>
  </si>
  <si>
    <t>Оценка недвижимости, признание прав в муниципальную собственность в рамках подпрограммы "Пользование и распоряжение имуществом, находящимся в муниципальной собственности, межевание территории и постановка недвижимых объектов на учет в муниципальную собственность поселка Оскоба" муниципальной программы " Устойчивое развитие муниципального образования поселка Оскоба"</t>
  </si>
  <si>
    <t>01 4 00 00000</t>
  </si>
  <si>
    <t>01 4 00 92100</t>
  </si>
  <si>
    <t>0113</t>
  </si>
  <si>
    <t>Другио общегосударственные вопросы</t>
  </si>
  <si>
    <t>План</t>
  </si>
  <si>
    <t>Расходы на содержание взлетно-посадочной полосы поселка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</si>
  <si>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01 4 00 34033</t>
  </si>
  <si>
    <t xml:space="preserve">Подпрограмма «Владение, пользование и распоряжение имуществом, находящимся в муниципальной собственности поселка Оскоба» </t>
  </si>
  <si>
    <t>Оформление земельных участков в муниципальную собственность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</si>
  <si>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Подпрограмма «Противодействие экстремизму и профилактика терроризма на территории поселка Оскоба».</t>
  </si>
  <si>
    <t>Подпрограмма «Профилактика правонарушений на территории поселка Оскоба»</t>
  </si>
  <si>
    <t>Субсидии бюджетам субъектов Российской Федерации из местных бюджетов (из бюджета поселка Оскоба Эвенкийского муниципального района)</t>
  </si>
  <si>
    <t>91 1 00 92110</t>
  </si>
  <si>
    <t>Субсидии</t>
  </si>
  <si>
    <t>520</t>
  </si>
  <si>
    <t xml:space="preserve"> "Об утверждении отчета об исполнении бюджета поселка Оскоба за 2024 год". </t>
  </si>
  <si>
    <t xml:space="preserve">Источники внутреннего финансирования дефицита бюджета посёлка Оскоба  по кодам групп, подгрупп, статей, видов источников финансирования дефицитов бюджета, классификации операций сектора государственного управления, относящихся к источникам финансирования дефицита бюджета за 2024 год </t>
  </si>
  <si>
    <t>Доходы   бюджета  посёлка  Оскоба  по кодам классификации доходов бюджетов  за 2024 год   </t>
  </si>
  <si>
    <t xml:space="preserve">Распределение  по разделам и подразделам бюджетной классификации расходов бюджета за 2024год </t>
  </si>
  <si>
    <t xml:space="preserve">за 2024 год </t>
  </si>
  <si>
    <t xml:space="preserve">« Об утверждении отчета об исполнении бюджета 
поселка Оскоба за 2024 год»
</t>
  </si>
  <si>
    <t>Сведения об исполнениии муниципальных программ и подпрограмм бюджета поселка Оскоба  за 2024 год</t>
  </si>
  <si>
    <t xml:space="preserve">  "Об утверждении  отчета об исполнении бюджета поселка Оскоба за 2024 год"</t>
  </si>
  <si>
    <t xml:space="preserve">Исполнение иных межбюджетных трансфертов на исполнение администрацией  Эвенкийского муниципального района Красноярского края отдельных бюджетных полномочий   за 2024год </t>
  </si>
  <si>
    <t xml:space="preserve">Межбюджетные трансферты бюджету Эвенкийского муниципального района на осуществление Контрольно-счетной палатой Эвенкийского муниципального района отдельных полномочий по осуществлению внешнего муниципального финансового контроля </t>
  </si>
  <si>
    <t>91 1 00 93111</t>
  </si>
  <si>
    <t>"Об утверждении отчета об исполнении бюджета поселка Оскоба за 2024 год   "</t>
  </si>
  <si>
    <t>по состоянию на 1 января 2025года.</t>
  </si>
  <si>
    <t>Исполнение на 01.01.2025г.</t>
  </si>
  <si>
    <t>"Об утверждении отчета об исполнении бюджета поселка Оскоба за 2024 год "</t>
  </si>
  <si>
    <t>1. Перечень подлежащих предоставлению муниципальных гарантий
Поселка Оскоба</t>
  </si>
  <si>
    <t xml:space="preserve">№ 9 от 30.05.2025г. </t>
  </si>
  <si>
    <t>№ 9 от 30.05.2025г. г.</t>
  </si>
  <si>
    <t>№ 9   от 30.05.2025года</t>
  </si>
  <si>
    <t>№ 9 от 30.05.2025года</t>
  </si>
  <si>
    <t>к Решению  № 9 от 30.05.2025г.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</si>
</sst>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
    <numFmt numFmtId="165" formatCode="0.0"/>
  </numFmts>
  <fonts count="20" x14ac:knownFonts="1">
    <font>
      <sz val="10"/>
      <name val="Arial Cyr"/>
      <charset val="204"/>
    </font>
    <font>
      <sz val="10"/>
      <name val="Arial Cyr"/>
      <charset val="204"/>
    </font>
    <font>
      <b/>
      <sz val="12"/>
      <name val="Times New Roman"/>
      <family val="1"/>
      <charset val="204"/>
    </font>
    <font>
      <sz val="12"/>
      <name val="Times New Roman"/>
      <family val="1"/>
      <charset val="204"/>
    </font>
    <font>
      <sz val="8"/>
      <name val="Arial Cyr"/>
      <charset val="204"/>
    </font>
    <font>
      <sz val="12"/>
      <name val="Arial Cyr"/>
      <charset val="204"/>
    </font>
    <font>
      <sz val="10"/>
      <name val="Arial"/>
      <family val="2"/>
    </font>
    <font>
      <u/>
      <sz val="12"/>
      <name val="Times New Roman"/>
      <family val="1"/>
      <charset val="204"/>
    </font>
    <font>
      <sz val="8"/>
      <color indexed="8"/>
      <name val="Calibri"/>
      <family val="2"/>
      <charset val="204"/>
    </font>
    <font>
      <sz val="12"/>
      <color indexed="8"/>
      <name val="Times New Roman"/>
      <family val="1"/>
      <charset val="204"/>
    </font>
    <font>
      <sz val="10"/>
      <name val="Helv"/>
      <charset val="204"/>
    </font>
    <font>
      <sz val="10"/>
      <name val="Arial"/>
      <family val="2"/>
      <charset val="204"/>
    </font>
    <font>
      <sz val="12"/>
      <color rgb="FF000000"/>
      <name val="Times New Roman"/>
      <family val="1"/>
      <charset val="204"/>
    </font>
    <font>
      <b/>
      <sz val="12"/>
      <name val="Arial Cyr"/>
      <charset val="204"/>
    </font>
    <font>
      <i/>
      <sz val="12"/>
      <name val="Times New Roman"/>
      <family val="1"/>
      <charset val="204"/>
    </font>
    <font>
      <sz val="12"/>
      <color indexed="10"/>
      <name val="Times New Roman"/>
      <family val="1"/>
      <charset val="204"/>
    </font>
    <font>
      <vertAlign val="superscript"/>
      <sz val="12"/>
      <name val="Times New Roman"/>
      <family val="1"/>
      <charset val="204"/>
    </font>
    <font>
      <b/>
      <sz val="12"/>
      <color indexed="10"/>
      <name val="Times New Roman"/>
      <family val="1"/>
      <charset val="204"/>
    </font>
    <font>
      <sz val="12"/>
      <name val="Arial Cyr"/>
      <family val="2"/>
      <charset val="204"/>
    </font>
    <font>
      <b/>
      <sz val="12"/>
      <name val="Arial Cyr"/>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9">
    <xf numFmtId="0" fontId="0" fillId="0" borderId="0"/>
    <xf numFmtId="0" fontId="8" fillId="0" borderId="0"/>
    <xf numFmtId="0" fontId="1" fillId="0" borderId="0"/>
    <xf numFmtId="0" fontId="11" fillId="0" borderId="0"/>
    <xf numFmtId="0" fontId="1" fillId="0" borderId="0"/>
    <xf numFmtId="0" fontId="6" fillId="0" borderId="0"/>
    <xf numFmtId="0" fontId="10" fillId="0" borderId="0"/>
    <xf numFmtId="43" fontId="1" fillId="0" borderId="0" applyFont="0" applyFill="0" applyBorder="0" applyAlignment="0" applyProtection="0"/>
    <xf numFmtId="0" fontId="11" fillId="0" borderId="0"/>
  </cellStyleXfs>
  <cellXfs count="274">
    <xf numFmtId="0" fontId="0" fillId="0" borderId="0" xfId="0"/>
    <xf numFmtId="0" fontId="3" fillId="0" borderId="0" xfId="0" applyFont="1" applyFill="1" applyAlignment="1">
      <alignment horizontal="right"/>
    </xf>
    <xf numFmtId="49" fontId="3" fillId="0" borderId="1" xfId="0" applyNumberFormat="1" applyFont="1" applyFill="1" applyBorder="1" applyAlignment="1">
      <alignment horizontal="center" vertical="center" wrapText="1"/>
    </xf>
    <xf numFmtId="0" fontId="2" fillId="0" borderId="0" xfId="0" applyFont="1" applyFill="1" applyAlignment="1">
      <alignment horizontal="center" vertical="top"/>
    </xf>
    <xf numFmtId="49" fontId="3" fillId="0" borderId="1" xfId="0" applyNumberFormat="1" applyFont="1" applyFill="1" applyBorder="1" applyAlignment="1">
      <alignment horizontal="center" vertical="top" wrapText="1"/>
    </xf>
    <xf numFmtId="2" fontId="3" fillId="0" borderId="1" xfId="0" applyNumberFormat="1" applyFont="1" applyFill="1" applyBorder="1" applyAlignment="1">
      <alignment vertical="top" wrapText="1"/>
    </xf>
    <xf numFmtId="0" fontId="2" fillId="0" borderId="0" xfId="0" applyFont="1" applyFill="1" applyAlignment="1"/>
    <xf numFmtId="0" fontId="3" fillId="0" borderId="2" xfId="0" applyNumberFormat="1" applyFont="1" applyFill="1" applyBorder="1" applyAlignment="1">
      <alignment horizontal="center" vertical="center" wrapText="1"/>
    </xf>
    <xf numFmtId="49" fontId="3" fillId="2" borderId="1" xfId="4" applyNumberFormat="1" applyFont="1" applyFill="1" applyBorder="1" applyAlignment="1">
      <alignment horizontal="left" vertical="center" wrapText="1"/>
    </xf>
    <xf numFmtId="0" fontId="3" fillId="0" borderId="1" xfId="2" applyNumberFormat="1" applyFont="1" applyBorder="1" applyAlignment="1">
      <alignment vertical="top" wrapText="1"/>
    </xf>
    <xf numFmtId="2" fontId="3" fillId="0" borderId="1" xfId="2" applyNumberFormat="1" applyFont="1" applyFill="1" applyBorder="1" applyAlignment="1">
      <alignment vertical="top" wrapText="1"/>
    </xf>
    <xf numFmtId="49" fontId="3" fillId="0" borderId="1" xfId="2" applyNumberFormat="1" applyFont="1" applyFill="1" applyBorder="1" applyAlignment="1">
      <alignment horizontal="center" vertical="center" wrapText="1"/>
    </xf>
    <xf numFmtId="49" fontId="3" fillId="0" borderId="0" xfId="0" applyNumberFormat="1" applyFont="1" applyFill="1" applyBorder="1" applyAlignment="1">
      <alignment horizontal="center" vertical="top" wrapText="1"/>
    </xf>
    <xf numFmtId="2" fontId="3" fillId="0" borderId="0" xfId="0" applyNumberFormat="1" applyFont="1" applyFill="1" applyBorder="1" applyAlignment="1">
      <alignment vertical="top" wrapText="1"/>
    </xf>
    <xf numFmtId="49" fontId="3" fillId="0" borderId="0" xfId="0" applyNumberFormat="1" applyFont="1" applyFill="1" applyBorder="1" applyAlignment="1">
      <alignment horizontal="center" vertical="center" wrapText="1"/>
    </xf>
    <xf numFmtId="0" fontId="3" fillId="0" borderId="0" xfId="2" applyNumberFormat="1" applyFont="1" applyAlignment="1">
      <alignment vertical="top" wrapText="1"/>
    </xf>
    <xf numFmtId="0" fontId="2" fillId="0" borderId="0" xfId="2" applyFont="1" applyFill="1" applyAlignment="1">
      <alignment horizontal="center" vertical="top" wrapText="1"/>
    </xf>
    <xf numFmtId="0" fontId="2" fillId="0" borderId="0" xfId="2" applyNumberFormat="1" applyFont="1" applyFill="1" applyAlignment="1">
      <alignment horizontal="center" vertical="top" wrapText="1"/>
    </xf>
    <xf numFmtId="0" fontId="3" fillId="0" borderId="0" xfId="2" applyFont="1" applyFill="1" applyAlignment="1">
      <alignment vertical="top"/>
    </xf>
    <xf numFmtId="0" fontId="3" fillId="0" borderId="0" xfId="2" applyNumberFormat="1" applyFont="1" applyFill="1" applyAlignment="1">
      <alignment vertical="top" wrapText="1"/>
    </xf>
    <xf numFmtId="0" fontId="3" fillId="0" borderId="0" xfId="2" applyFont="1" applyFill="1"/>
    <xf numFmtId="0" fontId="9" fillId="0" borderId="0" xfId="2" applyFont="1" applyFill="1" applyAlignment="1">
      <alignment horizontal="right"/>
    </xf>
    <xf numFmtId="0" fontId="3" fillId="0" borderId="1" xfId="2" applyNumberFormat="1" applyFont="1" applyBorder="1" applyAlignment="1">
      <alignment horizontal="center" vertical="center" wrapText="1"/>
    </xf>
    <xf numFmtId="49" fontId="3" fillId="0" borderId="1" xfId="2" applyNumberFormat="1" applyFont="1" applyBorder="1" applyAlignment="1">
      <alignment horizontal="center" vertical="center" wrapText="1"/>
    </xf>
    <xf numFmtId="49" fontId="3" fillId="0" borderId="1" xfId="2" applyNumberFormat="1" applyFont="1" applyBorder="1" applyAlignment="1">
      <alignment horizontal="center" vertical="top"/>
    </xf>
    <xf numFmtId="0" fontId="3" fillId="0" borderId="1" xfId="2" applyNumberFormat="1" applyFont="1" applyBorder="1" applyAlignment="1">
      <alignment horizontal="center" vertical="top" wrapText="1"/>
    </xf>
    <xf numFmtId="49" fontId="3" fillId="0" borderId="1" xfId="2" applyNumberFormat="1" applyFont="1" applyBorder="1" applyAlignment="1">
      <alignment horizontal="center"/>
    </xf>
    <xf numFmtId="49" fontId="3" fillId="0" borderId="1" xfId="2" applyNumberFormat="1" applyFont="1" applyBorder="1" applyAlignment="1">
      <alignment horizontal="center" wrapText="1"/>
    </xf>
    <xf numFmtId="164" fontId="3" fillId="0" borderId="1" xfId="2" applyNumberFormat="1" applyFont="1" applyBorder="1" applyAlignment="1">
      <alignment wrapText="1"/>
    </xf>
    <xf numFmtId="49" fontId="3" fillId="0" borderId="1" xfId="2" applyNumberFormat="1" applyFont="1" applyBorder="1" applyAlignment="1">
      <alignment horizontal="center" vertical="top" wrapText="1"/>
    </xf>
    <xf numFmtId="0" fontId="2" fillId="2" borderId="1" xfId="6" applyFont="1" applyFill="1" applyBorder="1" applyAlignment="1">
      <alignment vertical="top" wrapText="1"/>
    </xf>
    <xf numFmtId="49" fontId="2" fillId="2" borderId="1" xfId="6" applyNumberFormat="1" applyFont="1" applyFill="1" applyBorder="1" applyAlignment="1">
      <alignment horizontal="center" vertical="center" wrapText="1"/>
    </xf>
    <xf numFmtId="49" fontId="3" fillId="2" borderId="1" xfId="6" applyNumberFormat="1" applyFont="1" applyFill="1" applyBorder="1" applyAlignment="1">
      <alignment horizontal="center" vertical="center" wrapText="1"/>
    </xf>
    <xf numFmtId="164" fontId="3" fillId="0" borderId="1" xfId="0" applyNumberFormat="1" applyFont="1" applyFill="1" applyBorder="1" applyAlignment="1">
      <alignment horizontal="right" wrapText="1"/>
    </xf>
    <xf numFmtId="164" fontId="3" fillId="0" borderId="1" xfId="0" applyNumberFormat="1" applyFont="1" applyFill="1" applyBorder="1" applyAlignment="1">
      <alignment horizontal="right"/>
    </xf>
    <xf numFmtId="49" fontId="2" fillId="0" borderId="1" xfId="0" applyNumberFormat="1" applyFont="1" applyFill="1" applyBorder="1" applyAlignment="1">
      <alignment horizontal="center" vertical="top" wrapText="1"/>
    </xf>
    <xf numFmtId="2" fontId="2" fillId="0" borderId="1" xfId="0" applyNumberFormat="1" applyFont="1" applyFill="1" applyBorder="1" applyAlignment="1">
      <alignment vertical="top" wrapText="1"/>
    </xf>
    <xf numFmtId="49" fontId="2" fillId="0" borderId="1" xfId="2" applyNumberFormat="1" applyFont="1" applyBorder="1" applyAlignment="1">
      <alignment horizontal="center" vertical="top"/>
    </xf>
    <xf numFmtId="49" fontId="2" fillId="0" borderId="1" xfId="2" applyNumberFormat="1" applyFont="1" applyBorder="1" applyAlignment="1">
      <alignment horizontal="center" wrapText="1"/>
    </xf>
    <xf numFmtId="164" fontId="2" fillId="0" borderId="1" xfId="2" applyNumberFormat="1" applyFont="1" applyBorder="1" applyAlignment="1">
      <alignment wrapText="1"/>
    </xf>
    <xf numFmtId="49" fontId="2" fillId="0" borderId="1" xfId="2" applyNumberFormat="1" applyFont="1" applyBorder="1" applyAlignment="1">
      <alignment horizontal="center" vertical="top" wrapText="1"/>
    </xf>
    <xf numFmtId="49" fontId="3" fillId="0" borderId="1" xfId="0" applyNumberFormat="1" applyFont="1" applyFill="1" applyBorder="1" applyAlignment="1">
      <alignment horizontal="center" wrapText="1"/>
    </xf>
    <xf numFmtId="49" fontId="2" fillId="0" borderId="1" xfId="0" applyNumberFormat="1" applyFont="1" applyFill="1" applyBorder="1" applyAlignment="1">
      <alignment horizontal="center" wrapText="1"/>
    </xf>
    <xf numFmtId="49" fontId="2" fillId="0" borderId="1" xfId="2" applyNumberFormat="1" applyFont="1" applyFill="1" applyBorder="1" applyAlignment="1">
      <alignment horizontal="center" wrapText="1"/>
    </xf>
    <xf numFmtId="49" fontId="3" fillId="0" borderId="1" xfId="2" applyNumberFormat="1" applyFont="1" applyFill="1" applyBorder="1" applyAlignment="1">
      <alignment horizontal="center" wrapText="1"/>
    </xf>
    <xf numFmtId="2" fontId="2" fillId="0" borderId="1" xfId="2" applyNumberFormat="1" applyFont="1" applyFill="1" applyBorder="1" applyAlignment="1">
      <alignment vertical="top" wrapText="1"/>
    </xf>
    <xf numFmtId="49" fontId="2" fillId="0" borderId="1" xfId="0" applyNumberFormat="1" applyFont="1" applyFill="1" applyBorder="1" applyAlignment="1">
      <alignment horizontal="center" vertical="center" wrapText="1"/>
    </xf>
    <xf numFmtId="49" fontId="3" fillId="0" borderId="0" xfId="0" applyNumberFormat="1" applyFont="1" applyFill="1" applyAlignment="1">
      <alignment horizontal="center"/>
    </xf>
    <xf numFmtId="0" fontId="9" fillId="0" borderId="1" xfId="0" applyFont="1" applyFill="1" applyBorder="1" applyAlignment="1">
      <alignment horizontal="center"/>
    </xf>
    <xf numFmtId="164" fontId="3" fillId="0" borderId="0" xfId="0" applyNumberFormat="1" applyFont="1" applyFill="1" applyBorder="1" applyAlignment="1">
      <alignment vertical="top" wrapText="1"/>
    </xf>
    <xf numFmtId="0" fontId="2" fillId="0" borderId="1" xfId="2" applyNumberFormat="1" applyFont="1" applyFill="1" applyBorder="1" applyAlignment="1">
      <alignment vertical="top" wrapText="1"/>
    </xf>
    <xf numFmtId="49" fontId="3" fillId="0" borderId="0" xfId="0" applyNumberFormat="1" applyFont="1" applyFill="1"/>
    <xf numFmtId="49" fontId="7" fillId="0" borderId="0" xfId="0" applyNumberFormat="1" applyFont="1" applyFill="1"/>
    <xf numFmtId="0" fontId="3" fillId="0" borderId="1" xfId="0" applyFont="1" applyFill="1" applyBorder="1" applyAlignment="1">
      <alignment horizontal="center" wrapText="1"/>
    </xf>
    <xf numFmtId="0" fontId="2" fillId="0" borderId="1" xfId="0" applyFont="1" applyFill="1" applyBorder="1" applyAlignment="1">
      <alignment horizontal="center" wrapText="1"/>
    </xf>
    <xf numFmtId="164" fontId="2" fillId="0" borderId="1" xfId="0" applyNumberFormat="1" applyFont="1" applyFill="1" applyBorder="1" applyAlignment="1">
      <alignment horizontal="right" wrapText="1"/>
    </xf>
    <xf numFmtId="49" fontId="2" fillId="0" borderId="1" xfId="4" applyNumberFormat="1" applyFont="1" applyFill="1" applyBorder="1" applyAlignment="1">
      <alignment horizontal="left" vertical="center" wrapText="1"/>
    </xf>
    <xf numFmtId="49" fontId="3" fillId="0" borderId="1" xfId="4" applyNumberFormat="1" applyFont="1" applyFill="1" applyBorder="1" applyAlignment="1">
      <alignment horizontal="left" vertical="center" wrapText="1"/>
    </xf>
    <xf numFmtId="49" fontId="3" fillId="0" borderId="1" xfId="4" applyNumberFormat="1" applyFont="1" applyFill="1" applyBorder="1" applyAlignment="1">
      <alignment horizontal="left" vertical="top" wrapText="1"/>
    </xf>
    <xf numFmtId="49" fontId="3" fillId="0" borderId="1" xfId="4" applyNumberFormat="1" applyFont="1" applyFill="1" applyBorder="1" applyAlignment="1">
      <alignment horizontal="center" wrapText="1"/>
    </xf>
    <xf numFmtId="164" fontId="2" fillId="0" borderId="1" xfId="2" applyNumberFormat="1" applyFont="1" applyFill="1" applyBorder="1" applyAlignment="1">
      <alignment horizontal="right" wrapText="1"/>
    </xf>
    <xf numFmtId="164" fontId="3" fillId="0" borderId="1" xfId="2" applyNumberFormat="1" applyFont="1" applyFill="1" applyBorder="1" applyAlignment="1">
      <alignment horizontal="right" wrapText="1"/>
    </xf>
    <xf numFmtId="49" fontId="2" fillId="0" borderId="1" xfId="4" applyNumberFormat="1" applyFont="1" applyFill="1" applyBorder="1" applyAlignment="1">
      <alignment horizontal="center" wrapText="1"/>
    </xf>
    <xf numFmtId="49" fontId="3" fillId="0" borderId="1" xfId="0" applyNumberFormat="1" applyFont="1" applyFill="1" applyBorder="1" applyAlignment="1">
      <alignment horizontal="left" vertical="top" wrapText="1"/>
    </xf>
    <xf numFmtId="164" fontId="2" fillId="0" borderId="1" xfId="0" applyNumberFormat="1" applyFont="1" applyFill="1" applyBorder="1" applyAlignment="1">
      <alignment vertical="top" wrapText="1"/>
    </xf>
    <xf numFmtId="0" fontId="3" fillId="0" borderId="0"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Font="1" applyFill="1" applyBorder="1" applyAlignment="1">
      <alignment horizontal="center" vertical="top" wrapText="1"/>
    </xf>
    <xf numFmtId="164" fontId="3" fillId="0" borderId="0" xfId="0" applyNumberFormat="1" applyFont="1" applyFill="1" applyBorder="1" applyAlignment="1">
      <alignment horizontal="right" vertical="top" wrapText="1"/>
    </xf>
    <xf numFmtId="49" fontId="2" fillId="0" borderId="1" xfId="4" applyNumberFormat="1" applyFont="1" applyFill="1" applyBorder="1" applyAlignment="1">
      <alignment horizontal="left" vertical="top" wrapText="1"/>
    </xf>
    <xf numFmtId="0" fontId="3" fillId="0" borderId="0" xfId="0" applyFont="1" applyFill="1" applyAlignment="1">
      <alignment wrapText="1"/>
    </xf>
    <xf numFmtId="2" fontId="3" fillId="0" borderId="0" xfId="0" applyNumberFormat="1" applyFont="1" applyFill="1" applyAlignment="1">
      <alignment wrapText="1"/>
    </xf>
    <xf numFmtId="2" fontId="2" fillId="0" borderId="0" xfId="0" applyNumberFormat="1" applyFont="1" applyFill="1" applyAlignment="1">
      <alignment wrapText="1"/>
    </xf>
    <xf numFmtId="2" fontId="2" fillId="0" borderId="0" xfId="0" applyNumberFormat="1" applyFont="1" applyFill="1" applyAlignment="1">
      <alignment vertical="top" wrapText="1"/>
    </xf>
    <xf numFmtId="0" fontId="3" fillId="0" borderId="0" xfId="0" applyFont="1" applyFill="1" applyAlignment="1">
      <alignment vertical="top" wrapText="1"/>
    </xf>
    <xf numFmtId="49" fontId="3" fillId="0" borderId="1" xfId="0" applyNumberFormat="1" applyFont="1" applyFill="1" applyBorder="1" applyAlignment="1">
      <alignment horizontal="center"/>
    </xf>
    <xf numFmtId="49" fontId="3" fillId="0" borderId="1" xfId="2" applyNumberFormat="1" applyFont="1" applyFill="1" applyBorder="1" applyAlignment="1">
      <alignment horizontal="center" vertical="top" wrapText="1"/>
    </xf>
    <xf numFmtId="0" fontId="12" fillId="0" borderId="4" xfId="0" quotePrefix="1" applyNumberFormat="1" applyFont="1" applyFill="1" applyBorder="1" applyAlignment="1">
      <alignment horizontal="left" vertical="top" wrapText="1"/>
    </xf>
    <xf numFmtId="0" fontId="2" fillId="0" borderId="1" xfId="0" applyFont="1" applyFill="1" applyBorder="1" applyAlignment="1">
      <alignment wrapText="1"/>
    </xf>
    <xf numFmtId="0" fontId="2" fillId="0" borderId="0" xfId="0" applyFont="1" applyFill="1" applyAlignment="1">
      <alignment wrapText="1"/>
    </xf>
    <xf numFmtId="0" fontId="3" fillId="0" borderId="1" xfId="0" applyFont="1" applyFill="1" applyBorder="1" applyAlignment="1">
      <alignment wrapText="1"/>
    </xf>
    <xf numFmtId="0" fontId="3" fillId="0" borderId="2" xfId="0" applyFont="1" applyFill="1" applyBorder="1" applyAlignment="1">
      <alignment horizontal="center" wrapText="1"/>
    </xf>
    <xf numFmtId="49" fontId="3" fillId="0" borderId="2" xfId="0" applyNumberFormat="1" applyFont="1" applyFill="1" applyBorder="1" applyAlignment="1">
      <alignment horizontal="center"/>
    </xf>
    <xf numFmtId="49" fontId="3" fillId="0" borderId="2" xfId="2" applyNumberFormat="1" applyFont="1" applyFill="1" applyBorder="1" applyAlignment="1">
      <alignment horizontal="center" wrapText="1"/>
    </xf>
    <xf numFmtId="164" fontId="3" fillId="0" borderId="2" xfId="2" applyNumberFormat="1" applyFont="1" applyFill="1" applyBorder="1" applyAlignment="1">
      <alignment horizontal="right" wrapText="1"/>
    </xf>
    <xf numFmtId="0" fontId="2" fillId="0" borderId="0" xfId="0" applyFont="1"/>
    <xf numFmtId="0" fontId="2" fillId="0" borderId="0" xfId="0" applyFont="1" applyAlignment="1">
      <alignment horizontal="right"/>
    </xf>
    <xf numFmtId="0" fontId="3" fillId="0" borderId="0" xfId="0" applyFont="1" applyFill="1"/>
    <xf numFmtId="0" fontId="3" fillId="0" borderId="0" xfId="0" applyFont="1"/>
    <xf numFmtId="0" fontId="13" fillId="0" borderId="0" xfId="0" applyFont="1" applyAlignment="1">
      <alignment wrapText="1"/>
    </xf>
    <xf numFmtId="0" fontId="3" fillId="0" borderId="0" xfId="0" applyFont="1" applyFill="1" applyAlignment="1">
      <alignment horizontal="center"/>
    </xf>
    <xf numFmtId="0" fontId="3" fillId="0" borderId="0" xfId="0" applyFont="1" applyAlignment="1"/>
    <xf numFmtId="0" fontId="3" fillId="0" borderId="0" xfId="0" applyFont="1" applyFill="1" applyAlignment="1"/>
    <xf numFmtId="0" fontId="2" fillId="0" borderId="0" xfId="0" quotePrefix="1" applyFont="1" applyAlignment="1">
      <alignment wrapText="1"/>
    </xf>
    <xf numFmtId="49" fontId="2" fillId="0" borderId="0" xfId="0" quotePrefix="1" applyNumberFormat="1" applyFont="1" applyAlignment="1">
      <alignment wrapText="1"/>
    </xf>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Border="1" applyAlignment="1">
      <alignment horizontal="center" wrapText="1"/>
    </xf>
    <xf numFmtId="0" fontId="3" fillId="0" borderId="1" xfId="0" applyFont="1" applyBorder="1" applyAlignment="1">
      <alignment horizontal="center" wrapText="1"/>
    </xf>
    <xf numFmtId="164" fontId="14" fillId="0" borderId="1" xfId="0" applyNumberFormat="1" applyFont="1" applyFill="1" applyBorder="1" applyAlignment="1">
      <alignment horizontal="center" vertical="center" wrapText="1"/>
    </xf>
    <xf numFmtId="0" fontId="3" fillId="0" borderId="5" xfId="0" applyFont="1" applyBorder="1" applyAlignment="1">
      <alignment horizontal="center" wrapText="1"/>
    </xf>
    <xf numFmtId="0" fontId="3" fillId="0" borderId="1" xfId="0" applyFont="1" applyBorder="1" applyAlignment="1">
      <alignment horizontal="center"/>
    </xf>
    <xf numFmtId="164" fontId="3" fillId="0" borderId="5" xfId="0" applyNumberFormat="1" applyFont="1" applyBorder="1" applyAlignment="1" applyProtection="1">
      <alignment horizontal="center"/>
      <protection locked="0"/>
    </xf>
    <xf numFmtId="164" fontId="3" fillId="0" borderId="1" xfId="0" applyNumberFormat="1" applyFont="1" applyBorder="1" applyAlignment="1" applyProtection="1">
      <alignment horizontal="center"/>
      <protection locked="0"/>
    </xf>
    <xf numFmtId="0" fontId="5" fillId="0" borderId="0" xfId="0" applyFont="1"/>
    <xf numFmtId="164" fontId="2" fillId="0" borderId="5" xfId="0" applyNumberFormat="1" applyFont="1" applyBorder="1" applyAlignment="1" applyProtection="1">
      <alignment horizontal="center"/>
      <protection locked="0"/>
    </xf>
    <xf numFmtId="49" fontId="5" fillId="0" borderId="0" xfId="0" applyNumberFormat="1" applyFont="1"/>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left" vertical="center" wrapText="1"/>
    </xf>
    <xf numFmtId="164" fontId="3" fillId="0" borderId="15" xfId="0" applyNumberFormat="1" applyFont="1" applyBorder="1" applyAlignment="1">
      <alignment horizontal="right" vertical="center" wrapText="1"/>
    </xf>
    <xf numFmtId="1" fontId="3" fillId="0" borderId="14" xfId="0" applyNumberFormat="1" applyFont="1" applyBorder="1" applyAlignment="1">
      <alignment horizontal="center" vertical="center" wrapText="1"/>
    </xf>
    <xf numFmtId="164" fontId="3" fillId="0" borderId="14" xfId="0" applyNumberFormat="1" applyFont="1" applyBorder="1" applyAlignment="1">
      <alignment horizontal="right" vertical="center" wrapText="1"/>
    </xf>
    <xf numFmtId="0" fontId="3" fillId="0" borderId="1" xfId="0" applyFont="1" applyBorder="1" applyAlignment="1">
      <alignment horizontal="left" vertical="center" wrapText="1"/>
    </xf>
    <xf numFmtId="165" fontId="3" fillId="0" borderId="1" xfId="0" applyNumberFormat="1" applyFont="1" applyBorder="1" applyAlignment="1">
      <alignment horizontal="center" vertical="center" wrapText="1"/>
    </xf>
    <xf numFmtId="3" fontId="3" fillId="0" borderId="1" xfId="0" applyNumberFormat="1" applyFont="1" applyBorder="1" applyAlignment="1">
      <alignment horizontal="left" wrapText="1"/>
    </xf>
    <xf numFmtId="164" fontId="3" fillId="0" borderId="1" xfId="7" applyNumberFormat="1" applyFont="1" applyFill="1" applyBorder="1" applyAlignment="1">
      <alignment horizontal="center" wrapText="1"/>
    </xf>
    <xf numFmtId="0" fontId="3" fillId="0" borderId="1" xfId="0" applyFont="1" applyBorder="1" applyAlignment="1"/>
    <xf numFmtId="164" fontId="3" fillId="0" borderId="1" xfId="0" applyNumberFormat="1" applyFont="1" applyFill="1" applyBorder="1" applyAlignment="1">
      <alignment horizontal="center" wrapText="1"/>
    </xf>
    <xf numFmtId="0" fontId="3" fillId="0" borderId="0" xfId="0" applyFont="1" applyAlignment="1">
      <alignment horizontal="right"/>
    </xf>
    <xf numFmtId="0" fontId="3" fillId="0" borderId="0" xfId="0" applyFont="1" applyAlignment="1">
      <alignment horizontal="right" wrapText="1"/>
    </xf>
    <xf numFmtId="0" fontId="3" fillId="0" borderId="0" xfId="0" applyFont="1" applyAlignment="1">
      <alignment horizontal="right"/>
    </xf>
    <xf numFmtId="0" fontId="2" fillId="0" borderId="0" xfId="2" applyFont="1" applyFill="1" applyAlignment="1">
      <alignment horizontal="center" vertical="center" wrapText="1"/>
    </xf>
    <xf numFmtId="0" fontId="2" fillId="0" borderId="0" xfId="0" applyFont="1" applyFill="1" applyAlignment="1">
      <alignment horizontal="center"/>
    </xf>
    <xf numFmtId="0" fontId="2" fillId="0" borderId="0" xfId="0" applyFont="1" applyAlignment="1">
      <alignment horizontal="center" vertical="center" wrapText="1"/>
    </xf>
    <xf numFmtId="0" fontId="3" fillId="0" borderId="0" xfId="0" applyFont="1" applyAlignment="1">
      <alignment horizontal="right" wrapText="1"/>
    </xf>
    <xf numFmtId="0" fontId="2" fillId="0" borderId="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left" vertical="top" wrapText="1" shrinkToFit="1"/>
    </xf>
    <xf numFmtId="164" fontId="2" fillId="0" borderId="1" xfId="0" applyNumberFormat="1" applyFont="1" applyBorder="1" applyAlignment="1">
      <alignment horizontal="right"/>
    </xf>
    <xf numFmtId="0" fontId="2" fillId="0" borderId="1"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left" vertical="top" wrapText="1" shrinkToFit="1"/>
    </xf>
    <xf numFmtId="164" fontId="3" fillId="0" borderId="1" xfId="0" applyNumberFormat="1" applyFont="1" applyBorder="1" applyAlignment="1">
      <alignment horizontal="right"/>
    </xf>
    <xf numFmtId="0" fontId="3" fillId="0" borderId="1" xfId="0" applyFont="1" applyBorder="1"/>
    <xf numFmtId="0" fontId="2" fillId="0" borderId="1" xfId="0" applyFont="1" applyBorder="1" applyAlignment="1">
      <alignment horizontal="center" vertical="distributed"/>
    </xf>
    <xf numFmtId="0" fontId="3" fillId="0" borderId="0" xfId="0" applyFont="1" applyAlignment="1">
      <alignment vertical="distributed"/>
    </xf>
    <xf numFmtId="0" fontId="5" fillId="0" borderId="0" xfId="0" applyFont="1" applyAlignment="1"/>
    <xf numFmtId="0" fontId="15" fillId="0" borderId="0" xfId="0" applyFont="1" applyAlignment="1">
      <alignment vertical="top" wrapText="1"/>
    </xf>
    <xf numFmtId="0" fontId="3" fillId="0" borderId="0" xfId="0" applyFont="1" applyAlignment="1">
      <alignment vertical="top" wrapText="1"/>
    </xf>
    <xf numFmtId="0" fontId="15" fillId="0" borderId="0" xfId="0" applyFont="1" applyAlignment="1">
      <alignment horizontal="right" wrapText="1"/>
    </xf>
    <xf numFmtId="0" fontId="3" fillId="0" borderId="1"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1" xfId="7" applyNumberFormat="1" applyFont="1" applyFill="1" applyBorder="1" applyAlignment="1">
      <alignment horizontal="center" vertical="center" textRotation="90" wrapText="1"/>
    </xf>
    <xf numFmtId="0" fontId="3" fillId="0" borderId="1" xfId="0" applyNumberFormat="1" applyFont="1" applyFill="1" applyBorder="1" applyAlignment="1">
      <alignment horizontal="center" vertical="center" textRotation="90" wrapText="1"/>
    </xf>
    <xf numFmtId="3" fontId="3" fillId="0" borderId="1" xfId="0" applyNumberFormat="1" applyFont="1" applyBorder="1" applyAlignment="1">
      <alignment horizontal="center"/>
    </xf>
    <xf numFmtId="0" fontId="3" fillId="0" borderId="1" xfId="0" applyFont="1" applyBorder="1" applyAlignment="1">
      <alignment horizontal="center" vertical="top"/>
    </xf>
    <xf numFmtId="49" fontId="3" fillId="0" borderId="1" xfId="0" applyNumberFormat="1" applyFont="1" applyBorder="1" applyAlignment="1">
      <alignment horizontal="center" vertical="top"/>
    </xf>
    <xf numFmtId="49" fontId="3" fillId="0" borderId="5" xfId="0" applyNumberFormat="1" applyFont="1" applyBorder="1" applyAlignment="1">
      <alignment horizontal="center" vertical="top"/>
    </xf>
    <xf numFmtId="0" fontId="2" fillId="0" borderId="1" xfId="0" applyNumberFormat="1" applyFont="1" applyFill="1" applyBorder="1" applyAlignment="1" applyProtection="1">
      <alignment vertical="top" wrapText="1"/>
      <protection locked="0"/>
    </xf>
    <xf numFmtId="164" fontId="2" fillId="0" borderId="1" xfId="0" applyNumberFormat="1" applyFont="1" applyFill="1" applyBorder="1" applyAlignment="1">
      <alignment horizontal="right" vertical="top"/>
    </xf>
    <xf numFmtId="0" fontId="3" fillId="0" borderId="1" xfId="0" applyNumberFormat="1" applyFont="1" applyFill="1" applyBorder="1" applyAlignment="1">
      <alignment vertical="top" wrapText="1"/>
    </xf>
    <xf numFmtId="164" fontId="3" fillId="0" borderId="1" xfId="0" applyNumberFormat="1" applyFont="1" applyFill="1" applyBorder="1" applyAlignment="1">
      <alignment horizontal="right" vertical="top"/>
    </xf>
    <xf numFmtId="0" fontId="3" fillId="0" borderId="1" xfId="0" applyFont="1" applyBorder="1" applyAlignment="1">
      <alignment vertical="top" wrapText="1"/>
    </xf>
    <xf numFmtId="49" fontId="3" fillId="0" borderId="1" xfId="0" applyNumberFormat="1" applyFont="1" applyFill="1" applyBorder="1" applyAlignment="1">
      <alignment horizontal="center" vertical="top"/>
    </xf>
    <xf numFmtId="49" fontId="3" fillId="0" borderId="5" xfId="0" applyNumberFormat="1" applyFont="1" applyFill="1" applyBorder="1" applyAlignment="1">
      <alignment horizontal="center" vertical="top"/>
    </xf>
    <xf numFmtId="0" fontId="3" fillId="0" borderId="1" xfId="0" applyFont="1" applyFill="1" applyBorder="1" applyAlignment="1">
      <alignment vertical="top" wrapText="1"/>
    </xf>
    <xf numFmtId="49" fontId="2" fillId="0" borderId="1" xfId="0" applyNumberFormat="1" applyFont="1" applyBorder="1" applyAlignment="1">
      <alignment horizontal="center" vertical="top"/>
    </xf>
    <xf numFmtId="49" fontId="2" fillId="0" borderId="5" xfId="0" applyNumberFormat="1" applyFont="1" applyBorder="1" applyAlignment="1">
      <alignment horizontal="center" vertical="top"/>
    </xf>
    <xf numFmtId="0" fontId="2" fillId="0" borderId="1" xfId="0" applyNumberFormat="1" applyFont="1" applyFill="1" applyBorder="1" applyAlignment="1">
      <alignment vertical="top" wrapText="1"/>
    </xf>
    <xf numFmtId="0" fontId="13" fillId="0" borderId="0" xfId="0" applyFont="1"/>
    <xf numFmtId="0" fontId="2" fillId="0" borderId="1" xfId="0" applyFont="1" applyBorder="1" applyAlignment="1">
      <alignment horizontal="center" vertical="top"/>
    </xf>
    <xf numFmtId="49" fontId="3" fillId="2" borderId="1" xfId="0" applyNumberFormat="1" applyFont="1" applyFill="1" applyBorder="1" applyAlignment="1">
      <alignment horizontal="center" vertical="top"/>
    </xf>
    <xf numFmtId="49" fontId="3" fillId="2" borderId="5" xfId="0" applyNumberFormat="1" applyFont="1" applyFill="1" applyBorder="1" applyAlignment="1">
      <alignment horizontal="center" vertical="top"/>
    </xf>
    <xf numFmtId="0" fontId="2" fillId="2" borderId="5" xfId="6" applyFont="1" applyFill="1" applyBorder="1" applyAlignment="1">
      <alignment vertical="center" wrapText="1"/>
    </xf>
    <xf numFmtId="164" fontId="3" fillId="2" borderId="1" xfId="6" applyNumberFormat="1" applyFont="1" applyFill="1" applyBorder="1" applyAlignment="1">
      <alignment horizontal="right" vertical="center" wrapText="1"/>
    </xf>
    <xf numFmtId="0" fontId="5" fillId="2" borderId="0" xfId="0" applyFont="1" applyFill="1"/>
    <xf numFmtId="0" fontId="3" fillId="2" borderId="5" xfId="6" applyFont="1" applyFill="1" applyBorder="1" applyAlignment="1">
      <alignment wrapText="1"/>
    </xf>
    <xf numFmtId="164" fontId="3" fillId="2" borderId="1" xfId="6" applyNumberFormat="1" applyFont="1" applyFill="1" applyBorder="1" applyAlignment="1">
      <alignment horizontal="right" wrapText="1"/>
    </xf>
    <xf numFmtId="0" fontId="3" fillId="2" borderId="1" xfId="0" applyNumberFormat="1" applyFont="1" applyFill="1" applyBorder="1" applyAlignment="1">
      <alignment vertical="top" wrapText="1"/>
    </xf>
    <xf numFmtId="164" fontId="3" fillId="2" borderId="1" xfId="0" applyNumberFormat="1" applyFont="1" applyFill="1" applyBorder="1" applyAlignment="1">
      <alignment horizontal="right"/>
    </xf>
    <xf numFmtId="164" fontId="2" fillId="0" borderId="1" xfId="0" applyNumberFormat="1" applyFont="1" applyFill="1" applyBorder="1" applyAlignment="1">
      <alignment horizontal="right"/>
    </xf>
    <xf numFmtId="49" fontId="15" fillId="0" borderId="1" xfId="0" applyNumberFormat="1" applyFont="1" applyBorder="1" applyAlignment="1">
      <alignment horizontal="center" vertical="top"/>
    </xf>
    <xf numFmtId="49" fontId="17" fillId="0" borderId="1" xfId="0" applyNumberFormat="1" applyFont="1" applyBorder="1" applyAlignment="1">
      <alignment horizontal="center" vertical="top"/>
    </xf>
    <xf numFmtId="0" fontId="3" fillId="0" borderId="1" xfId="0" applyNumberFormat="1" applyFont="1" applyFill="1" applyBorder="1" applyAlignment="1" applyProtection="1">
      <alignment vertical="top" wrapText="1"/>
      <protection locked="0"/>
    </xf>
    <xf numFmtId="49" fontId="2" fillId="2" borderId="1" xfId="0" applyNumberFormat="1" applyFont="1" applyFill="1" applyBorder="1" applyAlignment="1">
      <alignment horizontal="center" vertical="top"/>
    </xf>
    <xf numFmtId="49" fontId="2" fillId="2" borderId="5" xfId="0" applyNumberFormat="1" applyFont="1" applyFill="1" applyBorder="1" applyAlignment="1">
      <alignment horizontal="center" vertical="top"/>
    </xf>
    <xf numFmtId="0" fontId="2" fillId="2" borderId="1" xfId="0" applyNumberFormat="1" applyFont="1" applyFill="1" applyBorder="1" applyAlignment="1" applyProtection="1">
      <alignment vertical="top" wrapText="1"/>
      <protection locked="0"/>
    </xf>
    <xf numFmtId="164" fontId="2" fillId="2" borderId="1" xfId="0" applyNumberFormat="1" applyFont="1" applyFill="1" applyBorder="1" applyAlignment="1">
      <alignment horizontal="right" vertical="top"/>
    </xf>
    <xf numFmtId="0" fontId="13" fillId="3" borderId="0" xfId="0" applyFont="1" applyFill="1"/>
    <xf numFmtId="164" fontId="3" fillId="2" borderId="1" xfId="0" applyNumberFormat="1" applyFont="1" applyFill="1" applyBorder="1" applyAlignment="1">
      <alignment horizontal="right" vertical="top"/>
    </xf>
    <xf numFmtId="0" fontId="3" fillId="0" borderId="1" xfId="0" applyFont="1" applyBorder="1" applyAlignment="1">
      <alignment wrapText="1"/>
    </xf>
    <xf numFmtId="49" fontId="2" fillId="0" borderId="6" xfId="0" applyNumberFormat="1" applyFont="1" applyBorder="1" applyAlignment="1">
      <alignment horizontal="center" vertical="top"/>
    </xf>
    <xf numFmtId="49" fontId="2" fillId="0" borderId="7" xfId="0" applyNumberFormat="1" applyFont="1" applyBorder="1" applyAlignment="1">
      <alignment horizontal="center" vertical="top"/>
    </xf>
    <xf numFmtId="0" fontId="2" fillId="0" borderId="1" xfId="0" applyFont="1" applyBorder="1" applyAlignment="1">
      <alignment wrapText="1"/>
    </xf>
    <xf numFmtId="164" fontId="2" fillId="0" borderId="6" xfId="0" applyNumberFormat="1" applyFont="1" applyFill="1" applyBorder="1" applyAlignment="1">
      <alignment horizontal="right"/>
    </xf>
    <xf numFmtId="0" fontId="3" fillId="0" borderId="0" xfId="0" applyFont="1" applyFill="1" applyBorder="1" applyAlignment="1">
      <alignment horizontal="center" vertical="top"/>
    </xf>
    <xf numFmtId="164" fontId="5" fillId="0" borderId="0" xfId="0" applyNumberFormat="1" applyFont="1"/>
    <xf numFmtId="164" fontId="2" fillId="0" borderId="0" xfId="0" applyNumberFormat="1" applyFont="1" applyFill="1" applyBorder="1" applyAlignment="1">
      <alignment horizontal="right" vertical="top"/>
    </xf>
    <xf numFmtId="0" fontId="5" fillId="0" borderId="0" xfId="2" applyFont="1"/>
    <xf numFmtId="0" fontId="2" fillId="0" borderId="1" xfId="2" applyNumberFormat="1" applyFont="1" applyBorder="1" applyAlignment="1">
      <alignment vertical="top" wrapText="1"/>
    </xf>
    <xf numFmtId="0" fontId="13" fillId="0" borderId="0" xfId="2" applyFont="1"/>
    <xf numFmtId="0" fontId="3" fillId="0" borderId="0" xfId="0" applyNumberFormat="1" applyFont="1" applyFill="1"/>
    <xf numFmtId="0" fontId="3" fillId="0" borderId="0" xfId="0" applyFont="1" applyAlignment="1">
      <alignment horizontal="left" vertical="top" wrapText="1"/>
    </xf>
    <xf numFmtId="49" fontId="3" fillId="0" borderId="0" xfId="0" applyNumberFormat="1" applyFont="1" applyFill="1" applyAlignment="1">
      <alignment horizontal="center" vertical="top"/>
    </xf>
    <xf numFmtId="0" fontId="3" fillId="0" borderId="1" xfId="0" applyFont="1" applyFill="1" applyBorder="1"/>
    <xf numFmtId="0" fontId="2" fillId="0" borderId="0" xfId="0" applyFont="1" applyFill="1"/>
    <xf numFmtId="164" fontId="3" fillId="0" borderId="0" xfId="0" applyNumberFormat="1" applyFont="1" applyFill="1" applyAlignment="1">
      <alignment horizontal="right"/>
    </xf>
    <xf numFmtId="165" fontId="3" fillId="0" borderId="0" xfId="0" applyNumberFormat="1" applyFont="1" applyAlignment="1">
      <alignment vertical="top" wrapText="1"/>
    </xf>
    <xf numFmtId="0" fontId="3" fillId="0" borderId="0" xfId="0" applyFont="1" applyAlignment="1">
      <alignment wrapText="1"/>
    </xf>
    <xf numFmtId="165" fontId="3" fillId="0" borderId="0" xfId="0" applyNumberFormat="1" applyFont="1" applyAlignment="1">
      <alignment wrapText="1"/>
    </xf>
    <xf numFmtId="165" fontId="3" fillId="0" borderId="0" xfId="0" applyNumberFormat="1" applyFont="1"/>
    <xf numFmtId="49" fontId="2" fillId="0" borderId="1" xfId="8" applyNumberFormat="1" applyFont="1" applyBorder="1" applyAlignment="1" applyProtection="1">
      <alignment horizontal="center" vertical="center" wrapText="1"/>
    </xf>
    <xf numFmtId="49" fontId="2" fillId="0" borderId="1" xfId="8" applyNumberFormat="1" applyFont="1" applyBorder="1" applyAlignment="1" applyProtection="1">
      <alignment horizontal="center" vertical="top" wrapText="1"/>
    </xf>
    <xf numFmtId="165" fontId="2" fillId="0" borderId="1" xfId="8" applyNumberFormat="1" applyFont="1" applyBorder="1" applyAlignment="1" applyProtection="1">
      <alignment horizontal="center" vertical="center" wrapText="1"/>
    </xf>
    <xf numFmtId="49" fontId="2" fillId="0" borderId="1" xfId="8" applyNumberFormat="1" applyFont="1" applyBorder="1" applyAlignment="1" applyProtection="1">
      <alignment horizontal="left" vertical="top" wrapText="1"/>
    </xf>
    <xf numFmtId="165" fontId="2" fillId="0" borderId="1" xfId="8" applyNumberFormat="1" applyFont="1" applyBorder="1" applyAlignment="1" applyProtection="1">
      <alignment horizontal="right" vertical="center" wrapText="1"/>
    </xf>
    <xf numFmtId="49" fontId="3" fillId="0" borderId="1" xfId="8" applyNumberFormat="1" applyFont="1" applyBorder="1" applyAlignment="1" applyProtection="1">
      <alignment horizontal="center" vertical="center" wrapText="1"/>
    </xf>
    <xf numFmtId="49" fontId="3" fillId="0" borderId="1" xfId="8" applyNumberFormat="1" applyFont="1" applyBorder="1" applyAlignment="1" applyProtection="1">
      <alignment horizontal="left" vertical="top" wrapText="1"/>
    </xf>
    <xf numFmtId="165" fontId="3" fillId="0" borderId="1" xfId="8" applyNumberFormat="1" applyFont="1" applyBorder="1" applyAlignment="1" applyProtection="1">
      <alignment horizontal="right" vertical="center" wrapText="1"/>
    </xf>
    <xf numFmtId="49" fontId="2" fillId="0" borderId="1" xfId="0" applyNumberFormat="1" applyFont="1" applyBorder="1" applyAlignment="1">
      <alignment horizontal="center"/>
    </xf>
    <xf numFmtId="49" fontId="2" fillId="0" borderId="1" xfId="0" applyNumberFormat="1" applyFont="1" applyBorder="1" applyAlignment="1">
      <alignment horizontal="left"/>
    </xf>
    <xf numFmtId="165" fontId="2" fillId="0" borderId="1" xfId="0" applyNumberFormat="1" applyFont="1" applyBorder="1" applyAlignment="1">
      <alignment horizontal="right"/>
    </xf>
    <xf numFmtId="49" fontId="2" fillId="0" borderId="0" xfId="0" applyNumberFormat="1" applyFont="1" applyBorder="1" applyAlignment="1">
      <alignment horizontal="center"/>
    </xf>
    <xf numFmtId="49" fontId="2" fillId="0" borderId="0" xfId="0" applyNumberFormat="1" applyFont="1" applyBorder="1" applyAlignment="1">
      <alignment horizontal="left"/>
    </xf>
    <xf numFmtId="165" fontId="2" fillId="0" borderId="0" xfId="0" applyNumberFormat="1" applyFont="1" applyBorder="1" applyAlignment="1">
      <alignment horizontal="right"/>
    </xf>
    <xf numFmtId="165" fontId="2" fillId="0" borderId="0" xfId="0" applyNumberFormat="1" applyFont="1" applyBorder="1" applyAlignment="1">
      <alignment horizontal="center" vertical="center"/>
    </xf>
    <xf numFmtId="165" fontId="2" fillId="0" borderId="0" xfId="0" applyNumberFormat="1" applyFont="1"/>
    <xf numFmtId="49" fontId="3" fillId="0" borderId="1" xfId="0" applyNumberFormat="1" applyFont="1" applyBorder="1" applyAlignment="1">
      <alignment horizontal="left" vertical="center" wrapText="1"/>
    </xf>
    <xf numFmtId="0" fontId="18" fillId="0" borderId="0" xfId="0" applyFont="1"/>
    <xf numFmtId="0" fontId="19" fillId="0" borderId="0" xfId="0" applyFont="1" applyAlignment="1">
      <alignment horizontal="center" vertical="center" wrapText="1"/>
    </xf>
    <xf numFmtId="0" fontId="19" fillId="0" borderId="0" xfId="0" applyFont="1" applyAlignment="1">
      <alignment horizontal="right"/>
    </xf>
    <xf numFmtId="3" fontId="2" fillId="0" borderId="1" xfId="0" applyNumberFormat="1" applyFont="1" applyFill="1" applyBorder="1" applyAlignment="1">
      <alignment horizontal="left" wrapText="1"/>
    </xf>
    <xf numFmtId="164" fontId="2" fillId="0" borderId="1" xfId="0" applyNumberFormat="1" applyFont="1" applyFill="1" applyBorder="1" applyAlignment="1">
      <alignment horizontal="center" wrapText="1"/>
    </xf>
    <xf numFmtId="0" fontId="18" fillId="0" borderId="0" xfId="0" applyFont="1" applyAlignment="1"/>
    <xf numFmtId="0" fontId="3" fillId="0" borderId="0" xfId="0" applyFont="1" applyAlignment="1">
      <alignment horizontal="justify" vertical="center" wrapText="1"/>
    </xf>
    <xf numFmtId="0" fontId="3" fillId="0" borderId="11" xfId="0" applyFont="1" applyBorder="1" applyAlignment="1">
      <alignment horizontal="justify" vertical="center" wrapText="1"/>
    </xf>
    <xf numFmtId="0" fontId="3" fillId="0" borderId="0" xfId="0" applyFont="1" applyAlignment="1">
      <alignment horizontal="center" vertical="center"/>
    </xf>
    <xf numFmtId="165" fontId="3" fillId="0" borderId="1" xfId="8" applyNumberFormat="1" applyFont="1" applyFill="1" applyBorder="1" applyAlignment="1" applyProtection="1">
      <alignment horizontal="right" vertical="center" wrapText="1"/>
    </xf>
    <xf numFmtId="0" fontId="2" fillId="0" borderId="0" xfId="0" applyFont="1" applyAlignment="1">
      <alignment horizontal="center" wrapText="1"/>
    </xf>
    <xf numFmtId="0" fontId="2" fillId="0" borderId="3" xfId="0" applyFont="1" applyBorder="1" applyAlignment="1">
      <alignment horizontal="right"/>
    </xf>
    <xf numFmtId="0" fontId="3" fillId="0" borderId="0" xfId="0" applyFont="1" applyAlignment="1">
      <alignment horizontal="right"/>
    </xf>
    <xf numFmtId="0" fontId="3" fillId="0" borderId="0" xfId="0" applyFont="1" applyAlignment="1">
      <alignment horizontal="right" wrapText="1"/>
    </xf>
    <xf numFmtId="49" fontId="2" fillId="0" borderId="1" xfId="0" applyNumberFormat="1" applyFont="1" applyFill="1" applyBorder="1" applyAlignment="1">
      <alignment horizontal="left" vertical="center"/>
    </xf>
    <xf numFmtId="0" fontId="2" fillId="0" borderId="0" xfId="0" applyFont="1" applyFill="1" applyBorder="1" applyAlignment="1">
      <alignment horizontal="center" vertical="top" wrapText="1"/>
    </xf>
    <xf numFmtId="0" fontId="2" fillId="0" borderId="0" xfId="0" applyFont="1" applyBorder="1" applyAlignment="1">
      <alignment horizontal="center" vertical="center" wrapText="1"/>
    </xf>
    <xf numFmtId="0" fontId="5" fillId="0" borderId="3" xfId="0" applyFont="1" applyBorder="1" applyAlignment="1">
      <alignment horizontal="right"/>
    </xf>
    <xf numFmtId="49" fontId="3" fillId="0" borderId="1" xfId="7" applyNumberFormat="1" applyFont="1" applyFill="1" applyBorder="1" applyAlignment="1">
      <alignment horizontal="center" vertical="center" textRotation="90" wrapText="1"/>
    </xf>
    <xf numFmtId="0" fontId="3" fillId="0" borderId="1" xfId="0" applyFont="1" applyBorder="1" applyAlignment="1">
      <alignment horizontal="center" vertical="center" textRotation="90"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quotePrefix="1" applyNumberFormat="1" applyFont="1" applyFill="1" applyBorder="1" applyAlignment="1">
      <alignment horizontal="center"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2" fillId="0" borderId="1" xfId="2" applyNumberFormat="1" applyFont="1" applyBorder="1" applyAlignment="1">
      <alignment horizontal="left" vertical="top" wrapText="1"/>
    </xf>
    <xf numFmtId="0" fontId="2" fillId="0" borderId="0" xfId="0" applyFont="1" applyFill="1" applyAlignment="1">
      <alignment horizontal="right"/>
    </xf>
    <xf numFmtId="0" fontId="2" fillId="0" borderId="0" xfId="2" applyFont="1" applyFill="1" applyAlignment="1">
      <alignment horizontal="center" vertical="center" wrapText="1"/>
    </xf>
    <xf numFmtId="0" fontId="2" fillId="0" borderId="0" xfId="0" applyFont="1" applyFill="1" applyAlignment="1">
      <alignment horizontal="center"/>
    </xf>
    <xf numFmtId="0" fontId="3" fillId="0" borderId="0" xfId="0" applyFont="1" applyFill="1" applyAlignment="1">
      <alignment horizontal="right"/>
    </xf>
    <xf numFmtId="0" fontId="3" fillId="0" borderId="0" xfId="5" applyFont="1" applyFill="1" applyAlignment="1">
      <alignment horizontal="right"/>
    </xf>
    <xf numFmtId="0" fontId="3" fillId="0" borderId="0" xfId="0" applyFont="1" applyBorder="1" applyAlignment="1">
      <alignment horizontal="right"/>
    </xf>
    <xf numFmtId="0" fontId="2" fillId="0" borderId="0" xfId="0" applyFont="1" applyAlignment="1">
      <alignment horizontal="center" vertical="top" wrapText="1"/>
    </xf>
    <xf numFmtId="0" fontId="2" fillId="0" borderId="0" xfId="0" applyFont="1" applyAlignment="1">
      <alignment horizontal="center" vertical="center" wrapText="1"/>
    </xf>
    <xf numFmtId="49" fontId="2" fillId="0" borderId="1" xfId="0" applyNumberFormat="1" applyFont="1" applyBorder="1" applyAlignment="1">
      <alignment wrapText="1"/>
    </xf>
    <xf numFmtId="0" fontId="13" fillId="0" borderId="1" xfId="0" applyFont="1" applyBorder="1" applyAlignment="1"/>
    <xf numFmtId="0" fontId="3" fillId="0" borderId="0" xfId="0" applyFont="1" applyFill="1" applyAlignment="1">
      <alignment horizontal="right" wrapText="1"/>
    </xf>
    <xf numFmtId="0" fontId="19" fillId="0" borderId="0" xfId="0" applyFont="1" applyAlignment="1">
      <alignment horizontal="left" vertical="center" wrapText="1"/>
    </xf>
    <xf numFmtId="0" fontId="5"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wrapText="1"/>
    </xf>
    <xf numFmtId="0" fontId="3" fillId="0" borderId="0" xfId="0" applyFont="1" applyAlignment="1">
      <alignment horizontal="center"/>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1" xfId="0" applyFont="1" applyBorder="1" applyAlignment="1">
      <alignment vertical="center" wrapText="1"/>
    </xf>
    <xf numFmtId="0" fontId="2" fillId="0" borderId="14" xfId="0" applyFont="1" applyBorder="1" applyAlignment="1">
      <alignment horizontal="center" vertical="center" wrapText="1"/>
    </xf>
    <xf numFmtId="0" fontId="2" fillId="0" borderId="9" xfId="0" applyFont="1" applyBorder="1" applyAlignment="1">
      <alignment horizontal="justify" vertical="center" wrapText="1"/>
    </xf>
    <xf numFmtId="0" fontId="2" fillId="0" borderId="14" xfId="0" applyFont="1" applyBorder="1" applyAlignment="1">
      <alignment horizontal="justify" vertical="center" wrapText="1"/>
    </xf>
  </cellXfs>
  <cellStyles count="9">
    <cellStyle name="Обычный" xfId="0" builtinId="0"/>
    <cellStyle name="Обычный 2" xfId="1"/>
    <cellStyle name="Обычный 2 2" xfId="2"/>
    <cellStyle name="Обычный 3" xfId="3"/>
    <cellStyle name="Обычный 4" xfId="4"/>
    <cellStyle name="Обычный_Лист1" xfId="8"/>
    <cellStyle name="Обычный_Лист1_1" xfId="5"/>
    <cellStyle name="Стиль 1" xfId="6"/>
    <cellStyle name="Финансовый" xfId="7"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26</xdr:row>
      <xdr:rowOff>0</xdr:rowOff>
    </xdr:from>
    <xdr:to>
      <xdr:col>1</xdr:col>
      <xdr:colOff>1227455</xdr:colOff>
      <xdr:row>28</xdr:row>
      <xdr:rowOff>15240</xdr:rowOff>
    </xdr:to>
    <xdr:grpSp>
      <xdr:nvGrpSpPr>
        <xdr:cNvPr id="18" name="Группа 17"/>
        <xdr:cNvGrpSpPr/>
      </xdr:nvGrpSpPr>
      <xdr:grpSpPr>
        <a:xfrm>
          <a:off x="12700" y="10134600"/>
          <a:ext cx="2045335" cy="335280"/>
          <a:chOff x="12700" y="6934200"/>
          <a:chExt cx="5270500" cy="320040"/>
        </a:xfrm>
      </xdr:grpSpPr>
      <xdr:sp macro="" textlink="">
        <xdr:nvSpPr>
          <xdr:cNvPr id="19" name="545"/>
          <xdr:cNvSpPr/>
        </xdr:nvSpPr>
        <xdr:spPr>
          <a:xfrm>
            <a:off x="12700" y="6934200"/>
            <a:ext cx="1879600" cy="167640"/>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l"/>
            <a:r>
              <a:rPr lang="ru-RU" sz="800" b="0" i="0" u="none">
                <a:solidFill>
                  <a:srgbClr val="000000"/>
                </a:solidFill>
                <a:latin typeface="MS Sans Serif"/>
              </a:rPr>
              <a:t>Руководитель</a:t>
            </a:r>
          </a:p>
        </xdr:txBody>
      </xdr:sp>
      <xdr:sp macro="" textlink="">
        <xdr:nvSpPr>
          <xdr:cNvPr id="20" name="546"/>
          <xdr:cNvSpPr/>
        </xdr:nvSpPr>
        <xdr:spPr>
          <a:xfrm>
            <a:off x="2197100" y="6934200"/>
            <a:ext cx="889000" cy="167640"/>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l"/>
            <a:endParaRPr lang="ru-RU" sz="1100" b="0" i="0" u="none">
              <a:solidFill>
                <a:srgbClr val="000000"/>
              </a:solidFill>
            </a:endParaRPr>
          </a:p>
        </xdr:txBody>
      </xdr:sp>
      <xdr:sp macro="" textlink="">
        <xdr:nvSpPr>
          <xdr:cNvPr id="21" name="547"/>
          <xdr:cNvSpPr/>
        </xdr:nvSpPr>
        <xdr:spPr>
          <a:xfrm>
            <a:off x="2197100" y="7101840"/>
            <a:ext cx="889000" cy="152400"/>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lang="ru-RU" sz="800" b="0" i="0" u="none">
                <a:solidFill>
                  <a:srgbClr val="000000"/>
                </a:solidFill>
                <a:latin typeface="MS Sans Serif"/>
              </a:rPr>
              <a:t>(подпись)</a:t>
            </a:r>
          </a:p>
        </xdr:txBody>
      </xdr:sp>
      <xdr:cxnSp macro="">
        <xdr:nvCxnSpPr>
          <xdr:cNvPr id="22" name="548"/>
          <xdr:cNvCxnSpPr/>
        </xdr:nvCxnSpPr>
        <xdr:spPr>
          <a:xfrm>
            <a:off x="2198005" y="7101840"/>
            <a:ext cx="889000" cy="0"/>
          </a:xfrm>
          <a:prstGeom prst="line">
            <a:avLst/>
          </a:prstGeom>
          <a:ln>
            <a:solidFill>
              <a:srgbClr val="000000"/>
            </a:solidFill>
          </a:ln>
        </xdr:spPr>
        <xdr:style>
          <a:lnRef idx="1">
            <a:schemeClr val="accent1"/>
          </a:lnRef>
          <a:fillRef idx="0">
            <a:schemeClr val="accent1"/>
          </a:fillRef>
          <a:effectRef idx="0">
            <a:schemeClr val="accent1"/>
          </a:effectRef>
          <a:fontRef idx="minor">
            <a:schemeClr val="tx1"/>
          </a:fontRef>
        </xdr:style>
      </xdr:cxnSp>
      <xdr:sp macro="" textlink="">
        <xdr:nvSpPr>
          <xdr:cNvPr id="23" name="549"/>
          <xdr:cNvSpPr/>
        </xdr:nvSpPr>
        <xdr:spPr>
          <a:xfrm>
            <a:off x="3403600" y="6934200"/>
            <a:ext cx="1877516" cy="167640"/>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endParaRPr lang="ru-RU" sz="800" b="0" i="0" u="none">
              <a:solidFill>
                <a:srgbClr val="000000"/>
              </a:solidFill>
              <a:latin typeface="MS Sans Serif"/>
            </a:endParaRPr>
          </a:p>
        </xdr:txBody>
      </xdr:sp>
      <xdr:sp macro="" textlink="">
        <xdr:nvSpPr>
          <xdr:cNvPr id="24" name="550"/>
          <xdr:cNvSpPr/>
        </xdr:nvSpPr>
        <xdr:spPr>
          <a:xfrm>
            <a:off x="3403600" y="7101840"/>
            <a:ext cx="1879600" cy="152400"/>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lang="ru-RU" sz="800" b="0" i="0" u="none">
                <a:solidFill>
                  <a:srgbClr val="000000"/>
                </a:solidFill>
                <a:latin typeface="MS Sans Serif"/>
              </a:rPr>
              <a:t>(расшифровка подписи)</a:t>
            </a:r>
          </a:p>
        </xdr:txBody>
      </xdr:sp>
      <xdr:cxnSp macro="">
        <xdr:nvCxnSpPr>
          <xdr:cNvPr id="25" name="551"/>
          <xdr:cNvCxnSpPr/>
        </xdr:nvCxnSpPr>
        <xdr:spPr>
          <a:xfrm>
            <a:off x="3403600" y="7101840"/>
            <a:ext cx="1879600" cy="0"/>
          </a:xfrm>
          <a:prstGeom prst="line">
            <a:avLst/>
          </a:prstGeom>
          <a:ln>
            <a:solidFill>
              <a:srgbClr val="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12700</xdr:colOff>
      <xdr:row>26</xdr:row>
      <xdr:rowOff>0</xdr:rowOff>
    </xdr:from>
    <xdr:to>
      <xdr:col>1</xdr:col>
      <xdr:colOff>1227455</xdr:colOff>
      <xdr:row>28</xdr:row>
      <xdr:rowOff>15240</xdr:rowOff>
    </xdr:to>
    <xdr:grpSp>
      <xdr:nvGrpSpPr>
        <xdr:cNvPr id="26" name="Группа 25"/>
        <xdr:cNvGrpSpPr/>
      </xdr:nvGrpSpPr>
      <xdr:grpSpPr>
        <a:xfrm>
          <a:off x="12700" y="10134600"/>
          <a:ext cx="2045335" cy="335280"/>
          <a:chOff x="12700" y="7480300"/>
          <a:chExt cx="5270500" cy="320040"/>
        </a:xfrm>
      </xdr:grpSpPr>
      <xdr:sp macro="" textlink="">
        <xdr:nvSpPr>
          <xdr:cNvPr id="27" name="588"/>
          <xdr:cNvSpPr/>
        </xdr:nvSpPr>
        <xdr:spPr>
          <a:xfrm>
            <a:off x="12700" y="7480300"/>
            <a:ext cx="1879600" cy="167640"/>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l"/>
            <a:r>
              <a:rPr lang="ru-RU" sz="800" b="0" i="0" u="none">
                <a:solidFill>
                  <a:srgbClr val="000000"/>
                </a:solidFill>
                <a:latin typeface="MS Sans Serif"/>
              </a:rPr>
              <a:t>Исполнитель</a:t>
            </a:r>
          </a:p>
        </xdr:txBody>
      </xdr:sp>
      <xdr:sp macro="" textlink="">
        <xdr:nvSpPr>
          <xdr:cNvPr id="28" name="589"/>
          <xdr:cNvSpPr/>
        </xdr:nvSpPr>
        <xdr:spPr>
          <a:xfrm>
            <a:off x="2197100" y="7480300"/>
            <a:ext cx="889000" cy="167640"/>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l"/>
            <a:endParaRPr lang="ru-RU" sz="1100" b="0" i="0" u="none">
              <a:solidFill>
                <a:srgbClr val="000000"/>
              </a:solidFill>
            </a:endParaRPr>
          </a:p>
        </xdr:txBody>
      </xdr:sp>
      <xdr:sp macro="" textlink="">
        <xdr:nvSpPr>
          <xdr:cNvPr id="29" name="590"/>
          <xdr:cNvSpPr/>
        </xdr:nvSpPr>
        <xdr:spPr>
          <a:xfrm>
            <a:off x="2197100" y="7647940"/>
            <a:ext cx="889000" cy="152400"/>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lang="ru-RU" sz="800" b="0" i="0" u="none">
                <a:solidFill>
                  <a:srgbClr val="000000"/>
                </a:solidFill>
                <a:latin typeface="MS Sans Serif"/>
              </a:rPr>
              <a:t>(подпись)</a:t>
            </a:r>
          </a:p>
        </xdr:txBody>
      </xdr:sp>
      <xdr:cxnSp macro="">
        <xdr:nvCxnSpPr>
          <xdr:cNvPr id="30" name="591"/>
          <xdr:cNvCxnSpPr/>
        </xdr:nvCxnSpPr>
        <xdr:spPr>
          <a:xfrm>
            <a:off x="2198005" y="7647940"/>
            <a:ext cx="889000" cy="0"/>
          </a:xfrm>
          <a:prstGeom prst="line">
            <a:avLst/>
          </a:prstGeom>
          <a:ln>
            <a:solidFill>
              <a:srgbClr val="000000"/>
            </a:solidFill>
          </a:ln>
        </xdr:spPr>
        <xdr:style>
          <a:lnRef idx="1">
            <a:schemeClr val="accent1"/>
          </a:lnRef>
          <a:fillRef idx="0">
            <a:schemeClr val="accent1"/>
          </a:fillRef>
          <a:effectRef idx="0">
            <a:schemeClr val="accent1"/>
          </a:effectRef>
          <a:fontRef idx="minor">
            <a:schemeClr val="tx1"/>
          </a:fontRef>
        </xdr:style>
      </xdr:cxnSp>
      <xdr:sp macro="" textlink="">
        <xdr:nvSpPr>
          <xdr:cNvPr id="31" name="592"/>
          <xdr:cNvSpPr/>
        </xdr:nvSpPr>
        <xdr:spPr>
          <a:xfrm>
            <a:off x="3403600" y="7480300"/>
            <a:ext cx="1877516" cy="167640"/>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endParaRPr lang="ru-RU" sz="800" b="0" i="0" u="none">
              <a:solidFill>
                <a:srgbClr val="000000"/>
              </a:solidFill>
              <a:latin typeface="MS Sans Serif"/>
            </a:endParaRPr>
          </a:p>
        </xdr:txBody>
      </xdr:sp>
      <xdr:sp macro="" textlink="">
        <xdr:nvSpPr>
          <xdr:cNvPr id="32" name="593"/>
          <xdr:cNvSpPr/>
        </xdr:nvSpPr>
        <xdr:spPr>
          <a:xfrm>
            <a:off x="3403600" y="7647940"/>
            <a:ext cx="1879600" cy="152400"/>
          </a:xfrm>
          <a:prstGeom prst="rect">
            <a:avLst/>
          </a:prstGeom>
          <a:noFill/>
          <a:ln w="25400" cap="flat" cmpd="sng" algn="ctr">
            <a:noFill/>
            <a:prstDash val="solid"/>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lang="ru-RU" sz="800" b="0" i="0" u="none">
                <a:solidFill>
                  <a:srgbClr val="000000"/>
                </a:solidFill>
                <a:latin typeface="MS Sans Serif"/>
              </a:rPr>
              <a:t>(расшифровка подписи)</a:t>
            </a:r>
          </a:p>
        </xdr:txBody>
      </xdr:sp>
      <xdr:cxnSp macro="">
        <xdr:nvCxnSpPr>
          <xdr:cNvPr id="33" name="594"/>
          <xdr:cNvCxnSpPr/>
        </xdr:nvCxnSpPr>
        <xdr:spPr>
          <a:xfrm>
            <a:off x="3403600" y="7647940"/>
            <a:ext cx="1879600" cy="0"/>
          </a:xfrm>
          <a:prstGeom prst="line">
            <a:avLst/>
          </a:prstGeom>
          <a:ln>
            <a:solidFill>
              <a:srgbClr val="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90" zoomScaleNormal="90" workbookViewId="0">
      <selection activeCell="K8" sqref="K8"/>
    </sheetView>
  </sheetViews>
  <sheetFormatPr defaultColWidth="8.88671875" defaultRowHeight="15.6" x14ac:dyDescent="0.3"/>
  <cols>
    <col min="1" max="1" width="5.6640625" style="88" customWidth="1"/>
    <col min="2" max="2" width="29.33203125" style="88" customWidth="1"/>
    <col min="3" max="3" width="35.5546875" style="88" customWidth="1"/>
    <col min="4" max="4" width="12.6640625" style="88" customWidth="1"/>
    <col min="5" max="5" width="11.5546875" style="88" customWidth="1"/>
    <col min="6" max="6" width="11.6640625" style="88" customWidth="1"/>
    <col min="7" max="16384" width="8.88671875" style="88"/>
  </cols>
  <sheetData>
    <row r="1" spans="1:6" x14ac:dyDescent="0.3">
      <c r="C1" s="237" t="s">
        <v>133</v>
      </c>
      <c r="D1" s="237"/>
      <c r="E1" s="237"/>
      <c r="F1" s="237"/>
    </row>
    <row r="2" spans="1:6" x14ac:dyDescent="0.3">
      <c r="C2" s="237" t="s">
        <v>134</v>
      </c>
      <c r="D2" s="237"/>
      <c r="E2" s="237"/>
      <c r="F2" s="237"/>
    </row>
    <row r="3" spans="1:6" x14ac:dyDescent="0.3">
      <c r="C3" s="237" t="s">
        <v>476</v>
      </c>
      <c r="D3" s="237"/>
      <c r="E3" s="237"/>
      <c r="F3" s="237"/>
    </row>
    <row r="4" spans="1:6" ht="58.2" customHeight="1" x14ac:dyDescent="0.3">
      <c r="C4" s="91"/>
      <c r="D4" s="238" t="s">
        <v>460</v>
      </c>
      <c r="E4" s="238"/>
      <c r="F4" s="238"/>
    </row>
    <row r="5" spans="1:6" ht="27" customHeight="1" x14ac:dyDescent="0.3">
      <c r="C5" s="91"/>
      <c r="D5" s="121"/>
      <c r="E5" s="121"/>
      <c r="F5" s="121"/>
    </row>
    <row r="6" spans="1:6" x14ac:dyDescent="0.3">
      <c r="C6" s="237"/>
      <c r="D6" s="237"/>
      <c r="E6" s="237"/>
      <c r="F6" s="237"/>
    </row>
    <row r="7" spans="1:6" x14ac:dyDescent="0.3">
      <c r="C7" s="237"/>
      <c r="D7" s="237"/>
      <c r="E7" s="237"/>
      <c r="F7" s="237"/>
    </row>
    <row r="8" spans="1:6" ht="76.95" customHeight="1" x14ac:dyDescent="0.3">
      <c r="A8" s="235" t="s">
        <v>461</v>
      </c>
      <c r="B8" s="235"/>
      <c r="C8" s="235"/>
      <c r="D8" s="235"/>
      <c r="E8" s="235"/>
      <c r="F8" s="235"/>
    </row>
    <row r="9" spans="1:6" x14ac:dyDescent="0.3">
      <c r="B9" s="85"/>
      <c r="C9" s="86"/>
      <c r="D9" s="86"/>
      <c r="E9" s="86"/>
      <c r="F9" s="120"/>
    </row>
    <row r="10" spans="1:6" x14ac:dyDescent="0.3">
      <c r="B10" s="85"/>
      <c r="C10" s="85"/>
      <c r="D10" s="85"/>
      <c r="E10" s="236" t="s">
        <v>135</v>
      </c>
      <c r="F10" s="236"/>
    </row>
    <row r="11" spans="1:6" ht="52.2" customHeight="1" x14ac:dyDescent="0.3">
      <c r="A11" s="130" t="s">
        <v>136</v>
      </c>
      <c r="B11" s="131" t="s">
        <v>137</v>
      </c>
      <c r="C11" s="132" t="s">
        <v>138</v>
      </c>
      <c r="D11" s="101" t="s">
        <v>376</v>
      </c>
      <c r="E11" s="101" t="s">
        <v>377</v>
      </c>
      <c r="F11" s="98" t="s">
        <v>378</v>
      </c>
    </row>
    <row r="12" spans="1:6" x14ac:dyDescent="0.3">
      <c r="A12" s="101">
        <v>1</v>
      </c>
      <c r="B12" s="101">
        <v>2</v>
      </c>
      <c r="C12" s="101">
        <v>3</v>
      </c>
      <c r="D12" s="101">
        <v>4</v>
      </c>
      <c r="E12" s="101">
        <v>5</v>
      </c>
      <c r="F12" s="101">
        <v>6</v>
      </c>
    </row>
    <row r="13" spans="1:6" ht="37.950000000000003" customHeight="1" x14ac:dyDescent="0.3">
      <c r="A13" s="101">
        <v>1</v>
      </c>
      <c r="B13" s="133" t="s">
        <v>139</v>
      </c>
      <c r="C13" s="134" t="s">
        <v>140</v>
      </c>
      <c r="D13" s="135">
        <f>D14+D18</f>
        <v>309.30000000000018</v>
      </c>
      <c r="E13" s="135">
        <f>E14+E18</f>
        <v>9</v>
      </c>
      <c r="F13" s="135">
        <f>E13/D13*100</f>
        <v>2.9097963142580001</v>
      </c>
    </row>
    <row r="14" spans="1:6" ht="31.2" x14ac:dyDescent="0.3">
      <c r="A14" s="101">
        <v>2</v>
      </c>
      <c r="B14" s="136" t="s">
        <v>141</v>
      </c>
      <c r="C14" s="134" t="s">
        <v>142</v>
      </c>
      <c r="D14" s="135">
        <f t="shared" ref="D14:E16" si="0">D15</f>
        <v>-6322.6</v>
      </c>
      <c r="E14" s="135">
        <f t="shared" si="0"/>
        <v>-6174.4000000000005</v>
      </c>
      <c r="F14" s="135">
        <f t="shared" ref="F14:F21" si="1">E14/D14*100</f>
        <v>97.656027583589037</v>
      </c>
    </row>
    <row r="15" spans="1:6" ht="31.2" x14ac:dyDescent="0.3">
      <c r="A15" s="101">
        <v>3</v>
      </c>
      <c r="B15" s="137" t="s">
        <v>143</v>
      </c>
      <c r="C15" s="138" t="s">
        <v>144</v>
      </c>
      <c r="D15" s="139">
        <f t="shared" si="0"/>
        <v>-6322.6</v>
      </c>
      <c r="E15" s="139">
        <f t="shared" si="0"/>
        <v>-6174.4000000000005</v>
      </c>
      <c r="F15" s="139">
        <f t="shared" si="1"/>
        <v>97.656027583589037</v>
      </c>
    </row>
    <row r="16" spans="1:6" ht="31.2" x14ac:dyDescent="0.3">
      <c r="A16" s="101">
        <v>4</v>
      </c>
      <c r="B16" s="137" t="s">
        <v>145</v>
      </c>
      <c r="C16" s="138" t="s">
        <v>146</v>
      </c>
      <c r="D16" s="139">
        <f t="shared" si="0"/>
        <v>-6322.6</v>
      </c>
      <c r="E16" s="139">
        <f t="shared" si="0"/>
        <v>-6174.4000000000005</v>
      </c>
      <c r="F16" s="139">
        <f t="shared" si="1"/>
        <v>97.656027583589037</v>
      </c>
    </row>
    <row r="17" spans="1:6" ht="31.95" customHeight="1" x14ac:dyDescent="0.3">
      <c r="A17" s="101">
        <v>5</v>
      </c>
      <c r="B17" s="137" t="s">
        <v>147</v>
      </c>
      <c r="C17" s="138" t="s">
        <v>222</v>
      </c>
      <c r="D17" s="139">
        <f>-'2-доходы'!K82</f>
        <v>-6322.6</v>
      </c>
      <c r="E17" s="139">
        <f>-'2-доходы'!L82</f>
        <v>-6174.4000000000005</v>
      </c>
      <c r="F17" s="139">
        <f t="shared" si="1"/>
        <v>97.656027583589037</v>
      </c>
    </row>
    <row r="18" spans="1:6" ht="31.2" x14ac:dyDescent="0.3">
      <c r="A18" s="101">
        <v>6</v>
      </c>
      <c r="B18" s="136" t="s">
        <v>148</v>
      </c>
      <c r="C18" s="134" t="s">
        <v>149</v>
      </c>
      <c r="D18" s="135">
        <f>D19</f>
        <v>6631.9000000000005</v>
      </c>
      <c r="E18" s="135">
        <f t="shared" ref="E18:E20" si="2">E19</f>
        <v>6183.4000000000005</v>
      </c>
      <c r="F18" s="135">
        <f t="shared" si="1"/>
        <v>93.237232165744359</v>
      </c>
    </row>
    <row r="19" spans="1:6" ht="31.2" x14ac:dyDescent="0.3">
      <c r="A19" s="101">
        <v>7</v>
      </c>
      <c r="B19" s="137" t="s">
        <v>150</v>
      </c>
      <c r="C19" s="138" t="s">
        <v>151</v>
      </c>
      <c r="D19" s="139">
        <f>D20</f>
        <v>6631.9000000000005</v>
      </c>
      <c r="E19" s="139">
        <f t="shared" si="2"/>
        <v>6183.4000000000005</v>
      </c>
      <c r="F19" s="139">
        <f t="shared" si="1"/>
        <v>93.237232165744359</v>
      </c>
    </row>
    <row r="20" spans="1:6" ht="36.6" customHeight="1" x14ac:dyDescent="0.3">
      <c r="A20" s="101">
        <v>8</v>
      </c>
      <c r="B20" s="137" t="s">
        <v>152</v>
      </c>
      <c r="C20" s="138" t="s">
        <v>153</v>
      </c>
      <c r="D20" s="139">
        <f>D21</f>
        <v>6631.9000000000005</v>
      </c>
      <c r="E20" s="139">
        <f t="shared" si="2"/>
        <v>6183.4000000000005</v>
      </c>
      <c r="F20" s="139">
        <f t="shared" si="1"/>
        <v>93.237232165744359</v>
      </c>
    </row>
    <row r="21" spans="1:6" ht="32.4" customHeight="1" x14ac:dyDescent="0.3">
      <c r="A21" s="101">
        <v>9</v>
      </c>
      <c r="B21" s="137" t="s">
        <v>154</v>
      </c>
      <c r="C21" s="138" t="s">
        <v>225</v>
      </c>
      <c r="D21" s="139">
        <f>'4- ведомственная'!G11</f>
        <v>6631.9000000000005</v>
      </c>
      <c r="E21" s="139">
        <f>'4- ведомственная'!H11</f>
        <v>6183.4000000000005</v>
      </c>
      <c r="F21" s="139">
        <f t="shared" si="1"/>
        <v>93.237232165744359</v>
      </c>
    </row>
    <row r="22" spans="1:6" x14ac:dyDescent="0.3">
      <c r="A22" s="101"/>
      <c r="B22" s="140"/>
      <c r="C22" s="141" t="s">
        <v>155</v>
      </c>
      <c r="D22" s="135">
        <f>D13</f>
        <v>309.30000000000018</v>
      </c>
      <c r="E22" s="135">
        <f>E13</f>
        <v>9</v>
      </c>
      <c r="F22" s="135"/>
    </row>
    <row r="23" spans="1:6" x14ac:dyDescent="0.3">
      <c r="C23" s="142"/>
    </row>
    <row r="24" spans="1:6" x14ac:dyDescent="0.3">
      <c r="C24" s="142"/>
    </row>
    <row r="25" spans="1:6" x14ac:dyDescent="0.3">
      <c r="C25" s="142"/>
    </row>
  </sheetData>
  <mergeCells count="8">
    <mergeCell ref="A8:F8"/>
    <mergeCell ref="E10:F10"/>
    <mergeCell ref="C1:F1"/>
    <mergeCell ref="C2:F2"/>
    <mergeCell ref="C3:F3"/>
    <mergeCell ref="D4:F4"/>
    <mergeCell ref="C6:F6"/>
    <mergeCell ref="C7:F7"/>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6"/>
  <sheetViews>
    <sheetView zoomScale="80" zoomScaleNormal="80" zoomScaleSheetLayoutView="80" workbookViewId="0">
      <selection activeCell="U9" sqref="U9"/>
    </sheetView>
  </sheetViews>
  <sheetFormatPr defaultColWidth="8.88671875" defaultRowHeight="15" outlineLevelRow="2" x14ac:dyDescent="0.25"/>
  <cols>
    <col min="1" max="1" width="4" style="104" customWidth="1"/>
    <col min="2" max="2" width="6" style="104" customWidth="1"/>
    <col min="3" max="3" width="2.33203125" style="104" customWidth="1"/>
    <col min="4" max="5" width="3.33203125" style="104" bestFit="1" customWidth="1"/>
    <col min="6" max="6" width="4" style="104" bestFit="1" customWidth="1"/>
    <col min="7" max="7" width="3.33203125" style="104" bestFit="1" customWidth="1"/>
    <col min="8" max="8" width="5" style="104" bestFit="1" customWidth="1"/>
    <col min="9" max="9" width="6.88671875" style="104" customWidth="1"/>
    <col min="10" max="10" width="58" style="104" customWidth="1"/>
    <col min="11" max="11" width="12.33203125" style="193" customWidth="1"/>
    <col min="12" max="12" width="12.109375" style="104" customWidth="1"/>
    <col min="13" max="13" width="11.44140625" style="104" customWidth="1"/>
    <col min="14" max="16384" width="8.88671875" style="104"/>
  </cols>
  <sheetData>
    <row r="1" spans="1:13" ht="18" customHeight="1" x14ac:dyDescent="0.3">
      <c r="A1" s="237"/>
      <c r="B1" s="237"/>
      <c r="C1" s="237"/>
      <c r="D1" s="237"/>
      <c r="E1" s="237"/>
      <c r="F1" s="237"/>
      <c r="G1" s="237"/>
      <c r="H1" s="143"/>
      <c r="I1" s="143"/>
      <c r="J1" s="237" t="s">
        <v>380</v>
      </c>
      <c r="K1" s="237"/>
      <c r="L1" s="237"/>
      <c r="M1" s="237"/>
    </row>
    <row r="2" spans="1:13" ht="17.25" customHeight="1" x14ac:dyDescent="0.3">
      <c r="A2" s="237"/>
      <c r="B2" s="237"/>
      <c r="C2" s="237"/>
      <c r="D2" s="237"/>
      <c r="E2" s="237"/>
      <c r="F2" s="237"/>
      <c r="G2" s="237"/>
      <c r="J2" s="237" t="s">
        <v>134</v>
      </c>
      <c r="K2" s="237"/>
      <c r="L2" s="237"/>
      <c r="M2" s="237"/>
    </row>
    <row r="3" spans="1:13" ht="17.25" customHeight="1" x14ac:dyDescent="0.3">
      <c r="A3" s="237"/>
      <c r="B3" s="237"/>
      <c r="C3" s="237"/>
      <c r="D3" s="237"/>
      <c r="E3" s="237"/>
      <c r="F3" s="237"/>
      <c r="G3" s="237"/>
      <c r="J3" s="237" t="s">
        <v>476</v>
      </c>
      <c r="K3" s="237"/>
      <c r="L3" s="237"/>
      <c r="M3" s="237"/>
    </row>
    <row r="4" spans="1:13" ht="60.6" customHeight="1" x14ac:dyDescent="0.3">
      <c r="I4" s="144"/>
      <c r="J4" s="145"/>
      <c r="K4" s="238" t="s">
        <v>460</v>
      </c>
      <c r="L4" s="238"/>
      <c r="M4" s="238"/>
    </row>
    <row r="5" spans="1:13" ht="17.25" customHeight="1" x14ac:dyDescent="0.3">
      <c r="I5" s="146"/>
      <c r="J5" s="146"/>
      <c r="K5" s="146"/>
    </row>
    <row r="6" spans="1:13" ht="29.4" customHeight="1" x14ac:dyDescent="0.25">
      <c r="B6" s="240" t="s">
        <v>462</v>
      </c>
      <c r="C6" s="240"/>
      <c r="D6" s="240"/>
      <c r="E6" s="240"/>
      <c r="F6" s="240"/>
      <c r="G6" s="240"/>
      <c r="H6" s="240"/>
      <c r="I6" s="240"/>
      <c r="J6" s="240"/>
      <c r="K6" s="240"/>
      <c r="L6" s="240"/>
    </row>
    <row r="7" spans="1:13" ht="12" customHeight="1" x14ac:dyDescent="0.25">
      <c r="J7" s="241"/>
      <c r="K7" s="241"/>
      <c r="L7" s="242" t="s">
        <v>135</v>
      </c>
      <c r="M7" s="242"/>
    </row>
    <row r="8" spans="1:13" ht="16.5" customHeight="1" x14ac:dyDescent="0.3">
      <c r="A8" s="243" t="s">
        <v>18</v>
      </c>
      <c r="B8" s="245" t="s">
        <v>257</v>
      </c>
      <c r="C8" s="246"/>
      <c r="D8" s="246"/>
      <c r="E8" s="246"/>
      <c r="F8" s="246"/>
      <c r="G8" s="246"/>
      <c r="H8" s="246"/>
      <c r="I8" s="246"/>
      <c r="J8" s="247" t="s">
        <v>258</v>
      </c>
      <c r="K8" s="249" t="s">
        <v>376</v>
      </c>
      <c r="L8" s="249" t="s">
        <v>377</v>
      </c>
      <c r="M8" s="98"/>
    </row>
    <row r="9" spans="1:13" ht="131.4" customHeight="1" x14ac:dyDescent="0.25">
      <c r="A9" s="244"/>
      <c r="B9" s="149" t="s">
        <v>259</v>
      </c>
      <c r="C9" s="149" t="s">
        <v>260</v>
      </c>
      <c r="D9" s="149" t="s">
        <v>261</v>
      </c>
      <c r="E9" s="149" t="s">
        <v>262</v>
      </c>
      <c r="F9" s="149" t="s">
        <v>263</v>
      </c>
      <c r="G9" s="149" t="s">
        <v>264</v>
      </c>
      <c r="H9" s="150" t="s">
        <v>265</v>
      </c>
      <c r="I9" s="150" t="s">
        <v>266</v>
      </c>
      <c r="J9" s="248"/>
      <c r="K9" s="250"/>
      <c r="L9" s="250"/>
      <c r="M9" s="130" t="s">
        <v>378</v>
      </c>
    </row>
    <row r="10" spans="1:13" ht="15.6" x14ac:dyDescent="0.3">
      <c r="A10" s="140"/>
      <c r="B10" s="101">
        <v>1</v>
      </c>
      <c r="C10" s="101">
        <v>2</v>
      </c>
      <c r="D10" s="101">
        <v>3</v>
      </c>
      <c r="E10" s="101">
        <v>4</v>
      </c>
      <c r="F10" s="101">
        <v>5</v>
      </c>
      <c r="G10" s="101">
        <v>6</v>
      </c>
      <c r="H10" s="101">
        <v>7</v>
      </c>
      <c r="I10" s="101">
        <v>8</v>
      </c>
      <c r="J10" s="101">
        <v>11</v>
      </c>
      <c r="K10" s="151">
        <v>12</v>
      </c>
      <c r="L10" s="151">
        <v>13</v>
      </c>
      <c r="M10" s="151">
        <v>14</v>
      </c>
    </row>
    <row r="11" spans="1:13" ht="15.6" x14ac:dyDescent="0.25">
      <c r="A11" s="152">
        <v>1</v>
      </c>
      <c r="B11" s="153" t="s">
        <v>267</v>
      </c>
      <c r="C11" s="153" t="s">
        <v>21</v>
      </c>
      <c r="D11" s="153" t="s">
        <v>268</v>
      </c>
      <c r="E11" s="153" t="s">
        <v>268</v>
      </c>
      <c r="F11" s="153" t="s">
        <v>267</v>
      </c>
      <c r="G11" s="153" t="s">
        <v>268</v>
      </c>
      <c r="H11" s="153" t="s">
        <v>269</v>
      </c>
      <c r="I11" s="154" t="s">
        <v>267</v>
      </c>
      <c r="J11" s="155" t="s">
        <v>270</v>
      </c>
      <c r="K11" s="156">
        <f>K12+K16+K32+K39+K51+K26+K47</f>
        <v>131.79999999999998</v>
      </c>
      <c r="L11" s="156">
        <f>L12+L16+L32+L39+L51+L26+L47</f>
        <v>133.60000000000002</v>
      </c>
      <c r="M11" s="156">
        <f>L11/K11*100</f>
        <v>101.36570561456755</v>
      </c>
    </row>
    <row r="12" spans="1:13" ht="15.6" x14ac:dyDescent="0.25">
      <c r="A12" s="152">
        <v>2</v>
      </c>
      <c r="B12" s="153" t="s">
        <v>271</v>
      </c>
      <c r="C12" s="153" t="s">
        <v>21</v>
      </c>
      <c r="D12" s="153" t="s">
        <v>272</v>
      </c>
      <c r="E12" s="153" t="s">
        <v>268</v>
      </c>
      <c r="F12" s="153" t="s">
        <v>267</v>
      </c>
      <c r="G12" s="153" t="s">
        <v>268</v>
      </c>
      <c r="H12" s="153" t="s">
        <v>269</v>
      </c>
      <c r="I12" s="154" t="s">
        <v>267</v>
      </c>
      <c r="J12" s="155" t="s">
        <v>273</v>
      </c>
      <c r="K12" s="156">
        <f t="shared" ref="K12:L12" si="0">K13</f>
        <v>23.599999999999998</v>
      </c>
      <c r="L12" s="156">
        <f t="shared" si="0"/>
        <v>24.9</v>
      </c>
      <c r="M12" s="156">
        <f t="shared" ref="M12:M75" si="1">L12/K12*100</f>
        <v>105.5084745762712</v>
      </c>
    </row>
    <row r="13" spans="1:13" ht="15.6" x14ac:dyDescent="0.25">
      <c r="A13" s="152">
        <v>3</v>
      </c>
      <c r="B13" s="153" t="s">
        <v>271</v>
      </c>
      <c r="C13" s="153" t="s">
        <v>21</v>
      </c>
      <c r="D13" s="153" t="s">
        <v>272</v>
      </c>
      <c r="E13" s="153" t="s">
        <v>274</v>
      </c>
      <c r="F13" s="153" t="s">
        <v>267</v>
      </c>
      <c r="G13" s="153" t="s">
        <v>272</v>
      </c>
      <c r="H13" s="153" t="s">
        <v>269</v>
      </c>
      <c r="I13" s="154" t="s">
        <v>275</v>
      </c>
      <c r="J13" s="157" t="s">
        <v>276</v>
      </c>
      <c r="K13" s="158">
        <f>K14+K15</f>
        <v>23.599999999999998</v>
      </c>
      <c r="L13" s="158">
        <f>L14+L15</f>
        <v>24.9</v>
      </c>
      <c r="M13" s="158">
        <f t="shared" si="1"/>
        <v>105.5084745762712</v>
      </c>
    </row>
    <row r="14" spans="1:13" ht="85.95" customHeight="1" x14ac:dyDescent="0.25">
      <c r="A14" s="152">
        <v>4</v>
      </c>
      <c r="B14" s="153" t="s">
        <v>271</v>
      </c>
      <c r="C14" s="153" t="s">
        <v>21</v>
      </c>
      <c r="D14" s="153" t="s">
        <v>272</v>
      </c>
      <c r="E14" s="153" t="s">
        <v>274</v>
      </c>
      <c r="F14" s="153" t="s">
        <v>277</v>
      </c>
      <c r="G14" s="153" t="s">
        <v>272</v>
      </c>
      <c r="H14" s="153" t="s">
        <v>269</v>
      </c>
      <c r="I14" s="154" t="s">
        <v>275</v>
      </c>
      <c r="J14" s="157" t="s">
        <v>429</v>
      </c>
      <c r="K14" s="158">
        <v>22.9</v>
      </c>
      <c r="L14" s="158">
        <v>24.2</v>
      </c>
      <c r="M14" s="158">
        <f t="shared" si="1"/>
        <v>105.67685589519651</v>
      </c>
    </row>
    <row r="15" spans="1:13" ht="51" customHeight="1" x14ac:dyDescent="0.25">
      <c r="A15" s="152">
        <v>5</v>
      </c>
      <c r="B15" s="153" t="s">
        <v>271</v>
      </c>
      <c r="C15" s="153" t="s">
        <v>21</v>
      </c>
      <c r="D15" s="153" t="s">
        <v>272</v>
      </c>
      <c r="E15" s="153" t="s">
        <v>274</v>
      </c>
      <c r="F15" s="153" t="s">
        <v>299</v>
      </c>
      <c r="G15" s="153" t="s">
        <v>272</v>
      </c>
      <c r="H15" s="153" t="s">
        <v>269</v>
      </c>
      <c r="I15" s="154" t="s">
        <v>275</v>
      </c>
      <c r="J15" s="157" t="s">
        <v>430</v>
      </c>
      <c r="K15" s="158">
        <v>0.7</v>
      </c>
      <c r="L15" s="158">
        <v>0.7</v>
      </c>
      <c r="M15" s="158">
        <v>0</v>
      </c>
    </row>
    <row r="16" spans="1:13" ht="33" customHeight="1" x14ac:dyDescent="0.25">
      <c r="A16" s="152">
        <v>6</v>
      </c>
      <c r="B16" s="153" t="s">
        <v>271</v>
      </c>
      <c r="C16" s="153" t="s">
        <v>21</v>
      </c>
      <c r="D16" s="153" t="s">
        <v>278</v>
      </c>
      <c r="E16" s="153" t="s">
        <v>268</v>
      </c>
      <c r="F16" s="153" t="s">
        <v>267</v>
      </c>
      <c r="G16" s="153" t="s">
        <v>268</v>
      </c>
      <c r="H16" s="153" t="s">
        <v>269</v>
      </c>
      <c r="I16" s="154" t="s">
        <v>267</v>
      </c>
      <c r="J16" s="159" t="s">
        <v>279</v>
      </c>
      <c r="K16" s="158">
        <f>K17</f>
        <v>108</v>
      </c>
      <c r="L16" s="158">
        <f>L17</f>
        <v>108.30000000000001</v>
      </c>
      <c r="M16" s="158">
        <f t="shared" si="1"/>
        <v>100.2777777777778</v>
      </c>
    </row>
    <row r="17" spans="1:13" ht="28.95" customHeight="1" x14ac:dyDescent="0.25">
      <c r="A17" s="152">
        <v>7</v>
      </c>
      <c r="B17" s="153" t="s">
        <v>271</v>
      </c>
      <c r="C17" s="153" t="s">
        <v>21</v>
      </c>
      <c r="D17" s="153" t="s">
        <v>278</v>
      </c>
      <c r="E17" s="153" t="s">
        <v>274</v>
      </c>
      <c r="F17" s="153" t="s">
        <v>267</v>
      </c>
      <c r="G17" s="153" t="s">
        <v>272</v>
      </c>
      <c r="H17" s="153" t="s">
        <v>269</v>
      </c>
      <c r="I17" s="154" t="s">
        <v>275</v>
      </c>
      <c r="J17" s="159" t="s">
        <v>280</v>
      </c>
      <c r="K17" s="158">
        <f>K18+K20+K22+K24</f>
        <v>108</v>
      </c>
      <c r="L17" s="158">
        <f t="shared" ref="L17" si="2">L18+L20+L22+L24</f>
        <v>108.30000000000001</v>
      </c>
      <c r="M17" s="158">
        <f t="shared" si="1"/>
        <v>100.2777777777778</v>
      </c>
    </row>
    <row r="18" spans="1:13" ht="81" customHeight="1" x14ac:dyDescent="0.25">
      <c r="A18" s="152">
        <v>8</v>
      </c>
      <c r="B18" s="153" t="s">
        <v>271</v>
      </c>
      <c r="C18" s="153" t="s">
        <v>21</v>
      </c>
      <c r="D18" s="153" t="s">
        <v>278</v>
      </c>
      <c r="E18" s="153" t="s">
        <v>274</v>
      </c>
      <c r="F18" s="153" t="s">
        <v>281</v>
      </c>
      <c r="G18" s="153" t="s">
        <v>272</v>
      </c>
      <c r="H18" s="153" t="s">
        <v>269</v>
      </c>
      <c r="I18" s="154" t="s">
        <v>275</v>
      </c>
      <c r="J18" s="159" t="s">
        <v>282</v>
      </c>
      <c r="K18" s="158">
        <f>K19</f>
        <v>56.3</v>
      </c>
      <c r="L18" s="158">
        <f t="shared" ref="L18" si="3">L19</f>
        <v>56</v>
      </c>
      <c r="M18" s="158">
        <f t="shared" si="1"/>
        <v>99.46714031971581</v>
      </c>
    </row>
    <row r="19" spans="1:13" ht="111" customHeight="1" x14ac:dyDescent="0.25">
      <c r="A19" s="152">
        <v>9</v>
      </c>
      <c r="B19" s="160" t="s">
        <v>271</v>
      </c>
      <c r="C19" s="160" t="s">
        <v>21</v>
      </c>
      <c r="D19" s="160" t="s">
        <v>278</v>
      </c>
      <c r="E19" s="160" t="s">
        <v>274</v>
      </c>
      <c r="F19" s="160" t="s">
        <v>283</v>
      </c>
      <c r="G19" s="160" t="s">
        <v>272</v>
      </c>
      <c r="H19" s="160" t="s">
        <v>269</v>
      </c>
      <c r="I19" s="161" t="s">
        <v>275</v>
      </c>
      <c r="J19" s="162" t="s">
        <v>284</v>
      </c>
      <c r="K19" s="158">
        <v>56.3</v>
      </c>
      <c r="L19" s="158">
        <v>56</v>
      </c>
      <c r="M19" s="158">
        <f t="shared" si="1"/>
        <v>99.46714031971581</v>
      </c>
    </row>
    <row r="20" spans="1:13" ht="93.75" customHeight="1" x14ac:dyDescent="0.25">
      <c r="A20" s="152">
        <v>10</v>
      </c>
      <c r="B20" s="153" t="s">
        <v>271</v>
      </c>
      <c r="C20" s="153" t="s">
        <v>21</v>
      </c>
      <c r="D20" s="153" t="s">
        <v>278</v>
      </c>
      <c r="E20" s="153" t="s">
        <v>274</v>
      </c>
      <c r="F20" s="153" t="s">
        <v>8</v>
      </c>
      <c r="G20" s="153" t="s">
        <v>272</v>
      </c>
      <c r="H20" s="153" t="s">
        <v>269</v>
      </c>
      <c r="I20" s="154" t="s">
        <v>275</v>
      </c>
      <c r="J20" s="159" t="s">
        <v>285</v>
      </c>
      <c r="K20" s="158">
        <f>K21</f>
        <v>0.3</v>
      </c>
      <c r="L20" s="158">
        <f t="shared" ref="L20" si="4">L21</f>
        <v>0.3</v>
      </c>
      <c r="M20" s="158">
        <f t="shared" si="1"/>
        <v>100</v>
      </c>
    </row>
    <row r="21" spans="1:13" ht="123.75" customHeight="1" x14ac:dyDescent="0.25">
      <c r="A21" s="152">
        <v>11</v>
      </c>
      <c r="B21" s="160" t="s">
        <v>271</v>
      </c>
      <c r="C21" s="160" t="s">
        <v>21</v>
      </c>
      <c r="D21" s="160" t="s">
        <v>278</v>
      </c>
      <c r="E21" s="160" t="s">
        <v>274</v>
      </c>
      <c r="F21" s="160" t="s">
        <v>286</v>
      </c>
      <c r="G21" s="160" t="s">
        <v>272</v>
      </c>
      <c r="H21" s="160" t="s">
        <v>269</v>
      </c>
      <c r="I21" s="161" t="s">
        <v>275</v>
      </c>
      <c r="J21" s="162" t="s">
        <v>287</v>
      </c>
      <c r="K21" s="158">
        <v>0.3</v>
      </c>
      <c r="L21" s="158">
        <v>0.3</v>
      </c>
      <c r="M21" s="158">
        <f t="shared" si="1"/>
        <v>100</v>
      </c>
    </row>
    <row r="22" spans="1:13" ht="78" customHeight="1" x14ac:dyDescent="0.25">
      <c r="A22" s="152">
        <v>12</v>
      </c>
      <c r="B22" s="153" t="s">
        <v>271</v>
      </c>
      <c r="C22" s="153" t="s">
        <v>21</v>
      </c>
      <c r="D22" s="153" t="s">
        <v>278</v>
      </c>
      <c r="E22" s="153" t="s">
        <v>274</v>
      </c>
      <c r="F22" s="153" t="s">
        <v>288</v>
      </c>
      <c r="G22" s="153" t="s">
        <v>272</v>
      </c>
      <c r="H22" s="153" t="s">
        <v>269</v>
      </c>
      <c r="I22" s="154" t="s">
        <v>275</v>
      </c>
      <c r="J22" s="159" t="s">
        <v>289</v>
      </c>
      <c r="K22" s="158">
        <f>K23</f>
        <v>57.5</v>
      </c>
      <c r="L22" s="158">
        <f t="shared" ref="L22" si="5">L23</f>
        <v>58.1</v>
      </c>
      <c r="M22" s="158">
        <f t="shared" si="1"/>
        <v>101.04347826086956</v>
      </c>
    </row>
    <row r="23" spans="1:13" ht="126.75" customHeight="1" x14ac:dyDescent="0.25">
      <c r="A23" s="152">
        <v>13</v>
      </c>
      <c r="B23" s="160" t="s">
        <v>271</v>
      </c>
      <c r="C23" s="160" t="s">
        <v>21</v>
      </c>
      <c r="D23" s="160" t="s">
        <v>278</v>
      </c>
      <c r="E23" s="160" t="s">
        <v>274</v>
      </c>
      <c r="F23" s="160" t="s">
        <v>290</v>
      </c>
      <c r="G23" s="160" t="s">
        <v>272</v>
      </c>
      <c r="H23" s="160" t="s">
        <v>269</v>
      </c>
      <c r="I23" s="161" t="s">
        <v>275</v>
      </c>
      <c r="J23" s="162" t="s">
        <v>291</v>
      </c>
      <c r="K23" s="158">
        <v>57.5</v>
      </c>
      <c r="L23" s="158">
        <v>58.1</v>
      </c>
      <c r="M23" s="158">
        <f t="shared" si="1"/>
        <v>101.04347826086956</v>
      </c>
    </row>
    <row r="24" spans="1:13" ht="78.75" customHeight="1" x14ac:dyDescent="0.25">
      <c r="A24" s="152">
        <v>14</v>
      </c>
      <c r="B24" s="153" t="s">
        <v>271</v>
      </c>
      <c r="C24" s="153" t="s">
        <v>21</v>
      </c>
      <c r="D24" s="153" t="s">
        <v>278</v>
      </c>
      <c r="E24" s="153" t="s">
        <v>274</v>
      </c>
      <c r="F24" s="153" t="s">
        <v>292</v>
      </c>
      <c r="G24" s="153" t="s">
        <v>272</v>
      </c>
      <c r="H24" s="153" t="s">
        <v>269</v>
      </c>
      <c r="I24" s="154" t="s">
        <v>275</v>
      </c>
      <c r="J24" s="159" t="s">
        <v>293</v>
      </c>
      <c r="K24" s="158">
        <f>K25</f>
        <v>-6.1</v>
      </c>
      <c r="L24" s="158">
        <f t="shared" ref="L24" si="6">L25</f>
        <v>-6.1</v>
      </c>
      <c r="M24" s="158">
        <f t="shared" si="1"/>
        <v>100</v>
      </c>
    </row>
    <row r="25" spans="1:13" ht="99.6" customHeight="1" x14ac:dyDescent="0.25">
      <c r="A25" s="152">
        <v>15</v>
      </c>
      <c r="B25" s="160" t="s">
        <v>271</v>
      </c>
      <c r="C25" s="160" t="s">
        <v>21</v>
      </c>
      <c r="D25" s="160" t="s">
        <v>278</v>
      </c>
      <c r="E25" s="160" t="s">
        <v>274</v>
      </c>
      <c r="F25" s="160" t="s">
        <v>294</v>
      </c>
      <c r="G25" s="160" t="s">
        <v>272</v>
      </c>
      <c r="H25" s="160" t="s">
        <v>269</v>
      </c>
      <c r="I25" s="161" t="s">
        <v>275</v>
      </c>
      <c r="J25" s="162" t="s">
        <v>295</v>
      </c>
      <c r="K25" s="158">
        <v>-6.1</v>
      </c>
      <c r="L25" s="158">
        <v>-6.1</v>
      </c>
      <c r="M25" s="158">
        <f t="shared" si="1"/>
        <v>100</v>
      </c>
    </row>
    <row r="26" spans="1:13" s="166" customFormat="1" ht="15.6" x14ac:dyDescent="0.3">
      <c r="A26" s="152">
        <v>16</v>
      </c>
      <c r="B26" s="163" t="s">
        <v>271</v>
      </c>
      <c r="C26" s="163" t="s">
        <v>21</v>
      </c>
      <c r="D26" s="163" t="s">
        <v>296</v>
      </c>
      <c r="E26" s="163" t="s">
        <v>268</v>
      </c>
      <c r="F26" s="163" t="s">
        <v>267</v>
      </c>
      <c r="G26" s="163" t="s">
        <v>268</v>
      </c>
      <c r="H26" s="163" t="s">
        <v>269</v>
      </c>
      <c r="I26" s="164" t="s">
        <v>275</v>
      </c>
      <c r="J26" s="165" t="s">
        <v>297</v>
      </c>
      <c r="K26" s="156">
        <f>K27+K29</f>
        <v>0.2</v>
      </c>
      <c r="L26" s="156">
        <f>L27+L29</f>
        <v>0.4</v>
      </c>
      <c r="M26" s="156">
        <f t="shared" si="1"/>
        <v>200</v>
      </c>
    </row>
    <row r="27" spans="1:13" s="166" customFormat="1" ht="15.6" outlineLevel="1" x14ac:dyDescent="0.3">
      <c r="A27" s="152">
        <v>12</v>
      </c>
      <c r="B27" s="163" t="s">
        <v>271</v>
      </c>
      <c r="C27" s="163" t="s">
        <v>21</v>
      </c>
      <c r="D27" s="163" t="s">
        <v>296</v>
      </c>
      <c r="E27" s="163" t="s">
        <v>272</v>
      </c>
      <c r="F27" s="163" t="s">
        <v>267</v>
      </c>
      <c r="G27" s="163" t="s">
        <v>268</v>
      </c>
      <c r="H27" s="163" t="s">
        <v>269</v>
      </c>
      <c r="I27" s="164" t="s">
        <v>275</v>
      </c>
      <c r="J27" s="165" t="s">
        <v>298</v>
      </c>
      <c r="K27" s="156">
        <f>K28</f>
        <v>0</v>
      </c>
      <c r="L27" s="156">
        <f t="shared" ref="L27" si="7">L28</f>
        <v>0.1</v>
      </c>
      <c r="M27" s="156" t="e">
        <f t="shared" si="1"/>
        <v>#DIV/0!</v>
      </c>
    </row>
    <row r="28" spans="1:13" s="166" customFormat="1" ht="46.8" outlineLevel="1" x14ac:dyDescent="0.3">
      <c r="A28" s="152">
        <v>13</v>
      </c>
      <c r="B28" s="163" t="s">
        <v>271</v>
      </c>
      <c r="C28" s="163" t="s">
        <v>21</v>
      </c>
      <c r="D28" s="163" t="s">
        <v>296</v>
      </c>
      <c r="E28" s="163" t="s">
        <v>272</v>
      </c>
      <c r="F28" s="163" t="s">
        <v>299</v>
      </c>
      <c r="G28" s="163" t="s">
        <v>65</v>
      </c>
      <c r="H28" s="163" t="s">
        <v>269</v>
      </c>
      <c r="I28" s="164" t="s">
        <v>275</v>
      </c>
      <c r="J28" s="157" t="s">
        <v>300</v>
      </c>
      <c r="K28" s="158">
        <v>0</v>
      </c>
      <c r="L28" s="158">
        <v>0.1</v>
      </c>
      <c r="M28" s="156" t="e">
        <f t="shared" si="1"/>
        <v>#DIV/0!</v>
      </c>
    </row>
    <row r="29" spans="1:13" s="166" customFormat="1" ht="15.6" x14ac:dyDescent="0.3">
      <c r="A29" s="152">
        <v>17</v>
      </c>
      <c r="B29" s="163" t="s">
        <v>271</v>
      </c>
      <c r="C29" s="163" t="s">
        <v>21</v>
      </c>
      <c r="D29" s="163" t="s">
        <v>296</v>
      </c>
      <c r="E29" s="163" t="s">
        <v>296</v>
      </c>
      <c r="F29" s="163" t="s">
        <v>267</v>
      </c>
      <c r="G29" s="163" t="s">
        <v>268</v>
      </c>
      <c r="H29" s="163" t="s">
        <v>269</v>
      </c>
      <c r="I29" s="164" t="s">
        <v>275</v>
      </c>
      <c r="J29" s="165" t="s">
        <v>301</v>
      </c>
      <c r="K29" s="156">
        <f>K30</f>
        <v>0.2</v>
      </c>
      <c r="L29" s="156">
        <f>L30</f>
        <v>0.3</v>
      </c>
      <c r="M29" s="156">
        <f t="shared" si="1"/>
        <v>149.99999999999997</v>
      </c>
    </row>
    <row r="30" spans="1:13" s="166" customFormat="1" ht="15.6" x14ac:dyDescent="0.3">
      <c r="A30" s="167">
        <v>18</v>
      </c>
      <c r="B30" s="163" t="s">
        <v>271</v>
      </c>
      <c r="C30" s="163" t="s">
        <v>21</v>
      </c>
      <c r="D30" s="163" t="s">
        <v>296</v>
      </c>
      <c r="E30" s="163" t="s">
        <v>296</v>
      </c>
      <c r="F30" s="163" t="s">
        <v>371</v>
      </c>
      <c r="G30" s="163" t="s">
        <v>268</v>
      </c>
      <c r="H30" s="163" t="s">
        <v>269</v>
      </c>
      <c r="I30" s="164" t="s">
        <v>275</v>
      </c>
      <c r="J30" s="165" t="s">
        <v>372</v>
      </c>
      <c r="K30" s="156">
        <f>K31</f>
        <v>0.2</v>
      </c>
      <c r="L30" s="156">
        <f t="shared" ref="L30" si="8">L31</f>
        <v>0.3</v>
      </c>
      <c r="M30" s="156">
        <f t="shared" si="1"/>
        <v>149.99999999999997</v>
      </c>
    </row>
    <row r="31" spans="1:13" ht="47.25" customHeight="1" x14ac:dyDescent="0.25">
      <c r="A31" s="152">
        <v>19</v>
      </c>
      <c r="B31" s="153" t="s">
        <v>271</v>
      </c>
      <c r="C31" s="153" t="s">
        <v>21</v>
      </c>
      <c r="D31" s="153" t="s">
        <v>296</v>
      </c>
      <c r="E31" s="153" t="s">
        <v>296</v>
      </c>
      <c r="F31" s="153" t="s">
        <v>373</v>
      </c>
      <c r="G31" s="153" t="s">
        <v>65</v>
      </c>
      <c r="H31" s="153" t="s">
        <v>269</v>
      </c>
      <c r="I31" s="154" t="s">
        <v>275</v>
      </c>
      <c r="J31" s="157" t="s">
        <v>374</v>
      </c>
      <c r="K31" s="158">
        <v>0.2</v>
      </c>
      <c r="L31" s="158">
        <v>0.3</v>
      </c>
      <c r="M31" s="158">
        <f t="shared" si="1"/>
        <v>149.99999999999997</v>
      </c>
    </row>
    <row r="32" spans="1:13" ht="15.6" hidden="1" outlineLevel="1" x14ac:dyDescent="0.25">
      <c r="A32" s="152">
        <v>16</v>
      </c>
      <c r="B32" s="153" t="s">
        <v>267</v>
      </c>
      <c r="C32" s="153" t="s">
        <v>21</v>
      </c>
      <c r="D32" s="153" t="s">
        <v>303</v>
      </c>
      <c r="E32" s="153" t="s">
        <v>268</v>
      </c>
      <c r="F32" s="153" t="s">
        <v>267</v>
      </c>
      <c r="G32" s="153" t="s">
        <v>268</v>
      </c>
      <c r="H32" s="153" t="s">
        <v>269</v>
      </c>
      <c r="I32" s="154" t="s">
        <v>267</v>
      </c>
      <c r="J32" s="155" t="s">
        <v>304</v>
      </c>
      <c r="K32" s="156">
        <f>K33</f>
        <v>0</v>
      </c>
      <c r="L32" s="156"/>
      <c r="M32" s="156" t="e">
        <f t="shared" si="1"/>
        <v>#DIV/0!</v>
      </c>
    </row>
    <row r="33" spans="1:13" s="172" customFormat="1" ht="48" hidden="1" customHeight="1" outlineLevel="1" x14ac:dyDescent="0.25">
      <c r="A33" s="152">
        <v>17</v>
      </c>
      <c r="B33" s="168" t="s">
        <v>305</v>
      </c>
      <c r="C33" s="168" t="s">
        <v>21</v>
      </c>
      <c r="D33" s="168" t="s">
        <v>303</v>
      </c>
      <c r="E33" s="168" t="s">
        <v>306</v>
      </c>
      <c r="F33" s="168" t="s">
        <v>267</v>
      </c>
      <c r="G33" s="168" t="s">
        <v>272</v>
      </c>
      <c r="H33" s="168" t="s">
        <v>269</v>
      </c>
      <c r="I33" s="169" t="s">
        <v>275</v>
      </c>
      <c r="J33" s="170" t="s">
        <v>307</v>
      </c>
      <c r="K33" s="171">
        <f>K34</f>
        <v>0</v>
      </c>
      <c r="L33" s="171"/>
      <c r="M33" s="156" t="e">
        <f t="shared" si="1"/>
        <v>#DIV/0!</v>
      </c>
    </row>
    <row r="34" spans="1:13" s="172" customFormat="1" ht="51.75" hidden="1" customHeight="1" outlineLevel="1" x14ac:dyDescent="0.3">
      <c r="A34" s="152">
        <v>18</v>
      </c>
      <c r="B34" s="168" t="s">
        <v>305</v>
      </c>
      <c r="C34" s="168" t="s">
        <v>21</v>
      </c>
      <c r="D34" s="168" t="s">
        <v>303</v>
      </c>
      <c r="E34" s="168" t="s">
        <v>306</v>
      </c>
      <c r="F34" s="168" t="s">
        <v>308</v>
      </c>
      <c r="G34" s="168" t="s">
        <v>272</v>
      </c>
      <c r="H34" s="168" t="s">
        <v>269</v>
      </c>
      <c r="I34" s="169" t="s">
        <v>275</v>
      </c>
      <c r="J34" s="173" t="s">
        <v>309</v>
      </c>
      <c r="K34" s="174">
        <f>K35</f>
        <v>0</v>
      </c>
      <c r="L34" s="174"/>
      <c r="M34" s="156" t="e">
        <f t="shared" si="1"/>
        <v>#DIV/0!</v>
      </c>
    </row>
    <row r="35" spans="1:13" s="172" customFormat="1" ht="60.75" hidden="1" customHeight="1" outlineLevel="1" x14ac:dyDescent="0.3">
      <c r="A35" s="152">
        <v>19</v>
      </c>
      <c r="B35" s="168" t="s">
        <v>305</v>
      </c>
      <c r="C35" s="168" t="s">
        <v>21</v>
      </c>
      <c r="D35" s="168" t="s">
        <v>303</v>
      </c>
      <c r="E35" s="168" t="s">
        <v>306</v>
      </c>
      <c r="F35" s="168" t="s">
        <v>308</v>
      </c>
      <c r="G35" s="168" t="s">
        <v>272</v>
      </c>
      <c r="H35" s="168" t="s">
        <v>310</v>
      </c>
      <c r="I35" s="169" t="s">
        <v>275</v>
      </c>
      <c r="J35" s="175" t="s">
        <v>311</v>
      </c>
      <c r="K35" s="176"/>
      <c r="L35" s="176"/>
      <c r="M35" s="156" t="e">
        <f t="shared" si="1"/>
        <v>#DIV/0!</v>
      </c>
    </row>
    <row r="36" spans="1:13" s="172" customFormat="1" ht="60.6" hidden="1" customHeight="1" outlineLevel="1" x14ac:dyDescent="0.3">
      <c r="A36" s="152">
        <v>20</v>
      </c>
      <c r="B36" s="168" t="s">
        <v>305</v>
      </c>
      <c r="C36" s="168" t="s">
        <v>21</v>
      </c>
      <c r="D36" s="168" t="s">
        <v>303</v>
      </c>
      <c r="E36" s="168" t="s">
        <v>306</v>
      </c>
      <c r="F36" s="168" t="s">
        <v>308</v>
      </c>
      <c r="G36" s="168" t="s">
        <v>272</v>
      </c>
      <c r="H36" s="168" t="s">
        <v>312</v>
      </c>
      <c r="I36" s="169" t="s">
        <v>275</v>
      </c>
      <c r="J36" s="175" t="s">
        <v>311</v>
      </c>
      <c r="K36" s="176"/>
      <c r="L36" s="176"/>
      <c r="M36" s="156" t="e">
        <f t="shared" si="1"/>
        <v>#DIV/0!</v>
      </c>
    </row>
    <row r="37" spans="1:13" s="172" customFormat="1" ht="60.75" hidden="1" customHeight="1" outlineLevel="1" x14ac:dyDescent="0.3">
      <c r="A37" s="152">
        <v>21</v>
      </c>
      <c r="B37" s="168" t="s">
        <v>305</v>
      </c>
      <c r="C37" s="168" t="s">
        <v>21</v>
      </c>
      <c r="D37" s="168" t="s">
        <v>303</v>
      </c>
      <c r="E37" s="168" t="s">
        <v>306</v>
      </c>
      <c r="F37" s="168" t="s">
        <v>308</v>
      </c>
      <c r="G37" s="168" t="s">
        <v>272</v>
      </c>
      <c r="H37" s="168" t="s">
        <v>313</v>
      </c>
      <c r="I37" s="169" t="s">
        <v>275</v>
      </c>
      <c r="J37" s="175" t="s">
        <v>311</v>
      </c>
      <c r="K37" s="176"/>
      <c r="L37" s="176"/>
      <c r="M37" s="156" t="e">
        <f t="shared" si="1"/>
        <v>#DIV/0!</v>
      </c>
    </row>
    <row r="38" spans="1:13" s="172" customFormat="1" ht="60.75" hidden="1" customHeight="1" outlineLevel="1" x14ac:dyDescent="0.3">
      <c r="A38" s="152">
        <v>22</v>
      </c>
      <c r="B38" s="168" t="s">
        <v>305</v>
      </c>
      <c r="C38" s="168" t="s">
        <v>21</v>
      </c>
      <c r="D38" s="168" t="s">
        <v>303</v>
      </c>
      <c r="E38" s="168" t="s">
        <v>306</v>
      </c>
      <c r="F38" s="168" t="s">
        <v>308</v>
      </c>
      <c r="G38" s="168" t="s">
        <v>272</v>
      </c>
      <c r="H38" s="168" t="s">
        <v>314</v>
      </c>
      <c r="I38" s="169" t="s">
        <v>275</v>
      </c>
      <c r="J38" s="175" t="s">
        <v>311</v>
      </c>
      <c r="K38" s="176"/>
      <c r="L38" s="176"/>
      <c r="M38" s="156" t="e">
        <f t="shared" si="1"/>
        <v>#DIV/0!</v>
      </c>
    </row>
    <row r="39" spans="1:13" ht="46.8" hidden="1" outlineLevel="1" x14ac:dyDescent="0.3">
      <c r="A39" s="152">
        <v>16</v>
      </c>
      <c r="B39" s="163" t="s">
        <v>267</v>
      </c>
      <c r="C39" s="163" t="s">
        <v>21</v>
      </c>
      <c r="D39" s="163" t="s">
        <v>66</v>
      </c>
      <c r="E39" s="163" t="s">
        <v>268</v>
      </c>
      <c r="F39" s="163" t="s">
        <v>267</v>
      </c>
      <c r="G39" s="163" t="s">
        <v>268</v>
      </c>
      <c r="H39" s="163" t="s">
        <v>269</v>
      </c>
      <c r="I39" s="164" t="s">
        <v>267</v>
      </c>
      <c r="J39" s="155" t="s">
        <v>315</v>
      </c>
      <c r="K39" s="177">
        <f>K40+K45</f>
        <v>0</v>
      </c>
      <c r="L39" s="177">
        <f>L40+L45</f>
        <v>0</v>
      </c>
      <c r="M39" s="156" t="e">
        <f t="shared" si="1"/>
        <v>#DIV/0!</v>
      </c>
    </row>
    <row r="40" spans="1:13" ht="93.6" hidden="1" customHeight="1" outlineLevel="1" x14ac:dyDescent="0.3">
      <c r="A40" s="152">
        <v>17</v>
      </c>
      <c r="B40" s="153" t="s">
        <v>316</v>
      </c>
      <c r="C40" s="153" t="s">
        <v>21</v>
      </c>
      <c r="D40" s="153" t="s">
        <v>66</v>
      </c>
      <c r="E40" s="153" t="s">
        <v>317</v>
      </c>
      <c r="F40" s="153" t="s">
        <v>267</v>
      </c>
      <c r="G40" s="153" t="s">
        <v>268</v>
      </c>
      <c r="H40" s="153" t="s">
        <v>269</v>
      </c>
      <c r="I40" s="154" t="s">
        <v>30</v>
      </c>
      <c r="J40" s="157" t="s">
        <v>318</v>
      </c>
      <c r="K40" s="34">
        <f t="shared" ref="K40:L41" si="9">K41</f>
        <v>0</v>
      </c>
      <c r="L40" s="34">
        <f t="shared" si="9"/>
        <v>0</v>
      </c>
      <c r="M40" s="156" t="e">
        <f t="shared" si="1"/>
        <v>#DIV/0!</v>
      </c>
    </row>
    <row r="41" spans="1:13" ht="61.2" hidden="1" customHeight="1" outlineLevel="1" x14ac:dyDescent="0.3">
      <c r="A41" s="152"/>
      <c r="B41" s="153" t="s">
        <v>316</v>
      </c>
      <c r="C41" s="153" t="s">
        <v>21</v>
      </c>
      <c r="D41" s="153" t="s">
        <v>66</v>
      </c>
      <c r="E41" s="153" t="s">
        <v>317</v>
      </c>
      <c r="F41" s="153" t="s">
        <v>277</v>
      </c>
      <c r="G41" s="153" t="s">
        <v>268</v>
      </c>
      <c r="H41" s="153" t="s">
        <v>269</v>
      </c>
      <c r="I41" s="154" t="s">
        <v>30</v>
      </c>
      <c r="J41" s="157" t="s">
        <v>319</v>
      </c>
      <c r="K41" s="34">
        <f t="shared" si="9"/>
        <v>0</v>
      </c>
      <c r="L41" s="34">
        <f t="shared" si="9"/>
        <v>0</v>
      </c>
      <c r="M41" s="156" t="e">
        <f t="shared" si="1"/>
        <v>#DIV/0!</v>
      </c>
    </row>
    <row r="42" spans="1:13" ht="75.599999999999994" hidden="1" customHeight="1" outlineLevel="1" x14ac:dyDescent="0.3">
      <c r="A42" s="152">
        <v>18</v>
      </c>
      <c r="B42" s="153" t="s">
        <v>316</v>
      </c>
      <c r="C42" s="153" t="s">
        <v>21</v>
      </c>
      <c r="D42" s="153" t="s">
        <v>66</v>
      </c>
      <c r="E42" s="153" t="s">
        <v>317</v>
      </c>
      <c r="F42" s="153" t="s">
        <v>302</v>
      </c>
      <c r="G42" s="153" t="s">
        <v>65</v>
      </c>
      <c r="H42" s="153" t="s">
        <v>269</v>
      </c>
      <c r="I42" s="154" t="s">
        <v>30</v>
      </c>
      <c r="J42" s="157" t="s">
        <v>320</v>
      </c>
      <c r="K42" s="34">
        <v>0</v>
      </c>
      <c r="L42" s="34"/>
      <c r="M42" s="156" t="e">
        <f t="shared" si="1"/>
        <v>#DIV/0!</v>
      </c>
    </row>
    <row r="43" spans="1:13" ht="105.75" hidden="1" customHeight="1" outlineLevel="1" x14ac:dyDescent="0.3">
      <c r="A43" s="152">
        <v>26</v>
      </c>
      <c r="B43" s="153" t="s">
        <v>305</v>
      </c>
      <c r="C43" s="153" t="s">
        <v>21</v>
      </c>
      <c r="D43" s="153" t="s">
        <v>66</v>
      </c>
      <c r="E43" s="153" t="s">
        <v>317</v>
      </c>
      <c r="F43" s="178" t="s">
        <v>308</v>
      </c>
      <c r="G43" s="153" t="s">
        <v>268</v>
      </c>
      <c r="H43" s="153" t="s">
        <v>269</v>
      </c>
      <c r="I43" s="154" t="s">
        <v>30</v>
      </c>
      <c r="J43" s="157" t="s">
        <v>321</v>
      </c>
      <c r="K43" s="34">
        <f>K44</f>
        <v>0</v>
      </c>
      <c r="L43" s="34"/>
      <c r="M43" s="156" t="e">
        <f t="shared" si="1"/>
        <v>#DIV/0!</v>
      </c>
    </row>
    <row r="44" spans="1:13" ht="78" hidden="1" outlineLevel="1" x14ac:dyDescent="0.3">
      <c r="A44" s="152">
        <v>27</v>
      </c>
      <c r="B44" s="153" t="s">
        <v>305</v>
      </c>
      <c r="C44" s="153" t="s">
        <v>21</v>
      </c>
      <c r="D44" s="153" t="s">
        <v>66</v>
      </c>
      <c r="E44" s="153" t="s">
        <v>317</v>
      </c>
      <c r="F44" s="178" t="s">
        <v>322</v>
      </c>
      <c r="G44" s="153" t="s">
        <v>65</v>
      </c>
      <c r="H44" s="153" t="s">
        <v>269</v>
      </c>
      <c r="I44" s="154" t="s">
        <v>30</v>
      </c>
      <c r="J44" s="157" t="s">
        <v>323</v>
      </c>
      <c r="K44" s="34">
        <v>0</v>
      </c>
      <c r="L44" s="34"/>
      <c r="M44" s="156" t="e">
        <f t="shared" si="1"/>
        <v>#DIV/0!</v>
      </c>
    </row>
    <row r="45" spans="1:13" ht="93.6" hidden="1" outlineLevel="1" x14ac:dyDescent="0.3">
      <c r="A45" s="152">
        <v>19</v>
      </c>
      <c r="B45" s="153" t="s">
        <v>324</v>
      </c>
      <c r="C45" s="153" t="s">
        <v>21</v>
      </c>
      <c r="D45" s="153" t="s">
        <v>66</v>
      </c>
      <c r="E45" s="153" t="s">
        <v>317</v>
      </c>
      <c r="F45" s="178" t="s">
        <v>299</v>
      </c>
      <c r="G45" s="153" t="s">
        <v>268</v>
      </c>
      <c r="H45" s="153" t="s">
        <v>269</v>
      </c>
      <c r="I45" s="154" t="s">
        <v>30</v>
      </c>
      <c r="J45" s="157" t="s">
        <v>325</v>
      </c>
      <c r="K45" s="34">
        <f>K46</f>
        <v>0</v>
      </c>
      <c r="L45" s="34"/>
      <c r="M45" s="156" t="e">
        <f t="shared" si="1"/>
        <v>#DIV/0!</v>
      </c>
    </row>
    <row r="46" spans="1:13" ht="62.4" hidden="1" outlineLevel="1" x14ac:dyDescent="0.3">
      <c r="A46" s="152">
        <v>20</v>
      </c>
      <c r="B46" s="153" t="s">
        <v>324</v>
      </c>
      <c r="C46" s="153" t="s">
        <v>21</v>
      </c>
      <c r="D46" s="153" t="s">
        <v>66</v>
      </c>
      <c r="E46" s="153" t="s">
        <v>317</v>
      </c>
      <c r="F46" s="178" t="s">
        <v>326</v>
      </c>
      <c r="G46" s="153" t="s">
        <v>65</v>
      </c>
      <c r="H46" s="153" t="s">
        <v>269</v>
      </c>
      <c r="I46" s="154" t="s">
        <v>30</v>
      </c>
      <c r="J46" s="157" t="s">
        <v>327</v>
      </c>
      <c r="K46" s="34"/>
      <c r="L46" s="34"/>
      <c r="M46" s="156" t="e">
        <f t="shared" si="1"/>
        <v>#DIV/0!</v>
      </c>
    </row>
    <row r="47" spans="1:13" s="166" customFormat="1" ht="31.2" hidden="1" outlineLevel="2" collapsed="1" x14ac:dyDescent="0.3">
      <c r="A47" s="152">
        <v>20</v>
      </c>
      <c r="B47" s="153" t="s">
        <v>335</v>
      </c>
      <c r="C47" s="163" t="s">
        <v>21</v>
      </c>
      <c r="D47" s="163" t="s">
        <v>39</v>
      </c>
      <c r="E47" s="163" t="s">
        <v>268</v>
      </c>
      <c r="F47" s="163" t="s">
        <v>267</v>
      </c>
      <c r="G47" s="163" t="s">
        <v>268</v>
      </c>
      <c r="H47" s="163" t="s">
        <v>269</v>
      </c>
      <c r="I47" s="164" t="s">
        <v>267</v>
      </c>
      <c r="J47" s="165" t="s">
        <v>431</v>
      </c>
      <c r="K47" s="177">
        <f t="shared" ref="K47:L49" si="10">K48</f>
        <v>0</v>
      </c>
      <c r="L47" s="177">
        <f t="shared" si="10"/>
        <v>0</v>
      </c>
      <c r="M47" s="156" t="e">
        <f t="shared" si="1"/>
        <v>#DIV/0!</v>
      </c>
    </row>
    <row r="48" spans="1:13" s="166" customFormat="1" ht="15.6" hidden="1" outlineLevel="2" x14ac:dyDescent="0.3">
      <c r="A48" s="167">
        <v>21</v>
      </c>
      <c r="B48" s="163" t="s">
        <v>335</v>
      </c>
      <c r="C48" s="163" t="s">
        <v>21</v>
      </c>
      <c r="D48" s="163" t="s">
        <v>39</v>
      </c>
      <c r="E48" s="163" t="s">
        <v>274</v>
      </c>
      <c r="F48" s="163" t="s">
        <v>267</v>
      </c>
      <c r="G48" s="163" t="s">
        <v>268</v>
      </c>
      <c r="H48" s="163" t="s">
        <v>269</v>
      </c>
      <c r="I48" s="164" t="s">
        <v>432</v>
      </c>
      <c r="J48" s="165" t="s">
        <v>433</v>
      </c>
      <c r="K48" s="177">
        <f t="shared" si="10"/>
        <v>0</v>
      </c>
      <c r="L48" s="177">
        <f t="shared" si="10"/>
        <v>0</v>
      </c>
      <c r="M48" s="156" t="e">
        <f t="shared" si="1"/>
        <v>#DIV/0!</v>
      </c>
    </row>
    <row r="49" spans="1:13" ht="15.6" hidden="1" outlineLevel="2" x14ac:dyDescent="0.3">
      <c r="A49" s="152">
        <v>22</v>
      </c>
      <c r="B49" s="153" t="s">
        <v>335</v>
      </c>
      <c r="C49" s="153" t="s">
        <v>21</v>
      </c>
      <c r="D49" s="153" t="s">
        <v>39</v>
      </c>
      <c r="E49" s="153" t="s">
        <v>274</v>
      </c>
      <c r="F49" s="153" t="s">
        <v>434</v>
      </c>
      <c r="G49" s="153" t="s">
        <v>268</v>
      </c>
      <c r="H49" s="153" t="s">
        <v>269</v>
      </c>
      <c r="I49" s="154" t="s">
        <v>432</v>
      </c>
      <c r="J49" s="157" t="s">
        <v>435</v>
      </c>
      <c r="K49" s="34">
        <f t="shared" si="10"/>
        <v>0</v>
      </c>
      <c r="L49" s="34">
        <f t="shared" si="10"/>
        <v>0</v>
      </c>
      <c r="M49" s="156" t="e">
        <f t="shared" si="1"/>
        <v>#DIV/0!</v>
      </c>
    </row>
    <row r="50" spans="1:13" ht="31.2" hidden="1" outlineLevel="2" x14ac:dyDescent="0.3">
      <c r="A50" s="152">
        <v>23</v>
      </c>
      <c r="B50" s="153" t="s">
        <v>335</v>
      </c>
      <c r="C50" s="153" t="s">
        <v>21</v>
      </c>
      <c r="D50" s="153" t="s">
        <v>39</v>
      </c>
      <c r="E50" s="153" t="s">
        <v>274</v>
      </c>
      <c r="F50" s="153" t="s">
        <v>436</v>
      </c>
      <c r="G50" s="153" t="s">
        <v>65</v>
      </c>
      <c r="H50" s="153" t="s">
        <v>269</v>
      </c>
      <c r="I50" s="154" t="s">
        <v>432</v>
      </c>
      <c r="J50" s="157" t="s">
        <v>437</v>
      </c>
      <c r="K50" s="34"/>
      <c r="L50" s="34"/>
      <c r="M50" s="156" t="e">
        <f t="shared" si="1"/>
        <v>#DIV/0!</v>
      </c>
    </row>
    <row r="51" spans="1:13" s="166" customFormat="1" ht="15.6" hidden="1" outlineLevel="1" collapsed="1" x14ac:dyDescent="0.3">
      <c r="A51" s="152">
        <v>34</v>
      </c>
      <c r="B51" s="153" t="s">
        <v>324</v>
      </c>
      <c r="C51" s="163" t="s">
        <v>21</v>
      </c>
      <c r="D51" s="163" t="s">
        <v>43</v>
      </c>
      <c r="E51" s="179" t="s">
        <v>268</v>
      </c>
      <c r="F51" s="163" t="s">
        <v>267</v>
      </c>
      <c r="G51" s="163" t="s">
        <v>268</v>
      </c>
      <c r="H51" s="163" t="s">
        <v>269</v>
      </c>
      <c r="I51" s="164" t="s">
        <v>267</v>
      </c>
      <c r="J51" s="155" t="s">
        <v>328</v>
      </c>
      <c r="K51" s="156">
        <f>K54</f>
        <v>0</v>
      </c>
      <c r="L51" s="156"/>
      <c r="M51" s="156" t="e">
        <f t="shared" si="1"/>
        <v>#DIV/0!</v>
      </c>
    </row>
    <row r="52" spans="1:13" ht="15.6" hidden="1" outlineLevel="1" x14ac:dyDescent="0.25">
      <c r="A52" s="152">
        <v>35</v>
      </c>
      <c r="B52" s="153" t="s">
        <v>324</v>
      </c>
      <c r="C52" s="153" t="s">
        <v>21</v>
      </c>
      <c r="D52" s="153" t="s">
        <v>43</v>
      </c>
      <c r="E52" s="178" t="s">
        <v>272</v>
      </c>
      <c r="F52" s="153" t="s">
        <v>267</v>
      </c>
      <c r="G52" s="153" t="s">
        <v>268</v>
      </c>
      <c r="H52" s="153" t="s">
        <v>269</v>
      </c>
      <c r="I52" s="154" t="s">
        <v>329</v>
      </c>
      <c r="J52" s="180" t="s">
        <v>330</v>
      </c>
      <c r="K52" s="158">
        <v>0</v>
      </c>
      <c r="L52" s="158"/>
      <c r="M52" s="156" t="e">
        <f t="shared" si="1"/>
        <v>#DIV/0!</v>
      </c>
    </row>
    <row r="53" spans="1:13" ht="15.75" hidden="1" customHeight="1" outlineLevel="1" x14ac:dyDescent="0.25">
      <c r="A53" s="152">
        <v>36</v>
      </c>
      <c r="B53" s="153" t="s">
        <v>324</v>
      </c>
      <c r="C53" s="153" t="s">
        <v>21</v>
      </c>
      <c r="D53" s="153" t="s">
        <v>43</v>
      </c>
      <c r="E53" s="153" t="s">
        <v>272</v>
      </c>
      <c r="F53" s="178" t="s">
        <v>331</v>
      </c>
      <c r="G53" s="178" t="s">
        <v>65</v>
      </c>
      <c r="H53" s="153" t="s">
        <v>269</v>
      </c>
      <c r="I53" s="154" t="s">
        <v>329</v>
      </c>
      <c r="J53" s="180" t="s">
        <v>332</v>
      </c>
      <c r="K53" s="158">
        <v>0</v>
      </c>
      <c r="L53" s="158"/>
      <c r="M53" s="156" t="e">
        <f t="shared" si="1"/>
        <v>#DIV/0!</v>
      </c>
    </row>
    <row r="54" spans="1:13" ht="15.6" hidden="1" outlineLevel="1" x14ac:dyDescent="0.25">
      <c r="A54" s="152">
        <v>37</v>
      </c>
      <c r="B54" s="153" t="s">
        <v>324</v>
      </c>
      <c r="C54" s="153" t="s">
        <v>21</v>
      </c>
      <c r="D54" s="153" t="s">
        <v>43</v>
      </c>
      <c r="E54" s="178" t="s">
        <v>317</v>
      </c>
      <c r="F54" s="153" t="s">
        <v>267</v>
      </c>
      <c r="G54" s="153" t="s">
        <v>268</v>
      </c>
      <c r="H54" s="153" t="s">
        <v>269</v>
      </c>
      <c r="I54" s="154" t="s">
        <v>329</v>
      </c>
      <c r="J54" s="157" t="s">
        <v>333</v>
      </c>
      <c r="K54" s="158">
        <f>K55</f>
        <v>0</v>
      </c>
      <c r="L54" s="158"/>
      <c r="M54" s="156" t="e">
        <f t="shared" si="1"/>
        <v>#DIV/0!</v>
      </c>
    </row>
    <row r="55" spans="1:13" ht="15" hidden="1" customHeight="1" outlineLevel="1" x14ac:dyDescent="0.25">
      <c r="A55" s="152">
        <v>38</v>
      </c>
      <c r="B55" s="153" t="s">
        <v>324</v>
      </c>
      <c r="C55" s="153" t="s">
        <v>21</v>
      </c>
      <c r="D55" s="153" t="s">
        <v>43</v>
      </c>
      <c r="E55" s="153" t="s">
        <v>317</v>
      </c>
      <c r="F55" s="178" t="s">
        <v>331</v>
      </c>
      <c r="G55" s="178" t="s">
        <v>65</v>
      </c>
      <c r="H55" s="153" t="s">
        <v>269</v>
      </c>
      <c r="I55" s="154" t="s">
        <v>329</v>
      </c>
      <c r="J55" s="157" t="s">
        <v>334</v>
      </c>
      <c r="K55" s="158"/>
      <c r="L55" s="158"/>
      <c r="M55" s="156" t="e">
        <f t="shared" si="1"/>
        <v>#DIV/0!</v>
      </c>
    </row>
    <row r="56" spans="1:13" s="185" customFormat="1" ht="15.6" collapsed="1" x14ac:dyDescent="0.3">
      <c r="A56" s="152">
        <v>24</v>
      </c>
      <c r="B56" s="153" t="s">
        <v>335</v>
      </c>
      <c r="C56" s="181" t="s">
        <v>22</v>
      </c>
      <c r="D56" s="181" t="s">
        <v>268</v>
      </c>
      <c r="E56" s="181" t="s">
        <v>268</v>
      </c>
      <c r="F56" s="181" t="s">
        <v>267</v>
      </c>
      <c r="G56" s="181" t="s">
        <v>268</v>
      </c>
      <c r="H56" s="181" t="s">
        <v>269</v>
      </c>
      <c r="I56" s="182" t="s">
        <v>267</v>
      </c>
      <c r="J56" s="183" t="s">
        <v>336</v>
      </c>
      <c r="K56" s="184">
        <f>K57+K79+K70</f>
        <v>6190.8</v>
      </c>
      <c r="L56" s="184">
        <f>L57+L79+L70</f>
        <v>6040.8</v>
      </c>
      <c r="M56" s="156">
        <f t="shared" si="1"/>
        <v>97.577049815855787</v>
      </c>
    </row>
    <row r="57" spans="1:13" s="185" customFormat="1" ht="31.2" x14ac:dyDescent="0.3">
      <c r="A57" s="152">
        <v>25</v>
      </c>
      <c r="B57" s="153" t="s">
        <v>335</v>
      </c>
      <c r="C57" s="181" t="s">
        <v>22</v>
      </c>
      <c r="D57" s="181" t="s">
        <v>274</v>
      </c>
      <c r="E57" s="181" t="s">
        <v>268</v>
      </c>
      <c r="F57" s="181" t="s">
        <v>267</v>
      </c>
      <c r="G57" s="181" t="s">
        <v>268</v>
      </c>
      <c r="H57" s="181" t="s">
        <v>269</v>
      </c>
      <c r="I57" s="182" t="s">
        <v>267</v>
      </c>
      <c r="J57" s="183" t="s">
        <v>337</v>
      </c>
      <c r="K57" s="184">
        <f>K58+K64+K73</f>
        <v>6190.8</v>
      </c>
      <c r="L57" s="184">
        <f>L58+L64+L73</f>
        <v>6040.8</v>
      </c>
      <c r="M57" s="156">
        <f t="shared" si="1"/>
        <v>97.577049815855787</v>
      </c>
    </row>
    <row r="58" spans="1:13" s="185" customFormat="1" ht="31.2" hidden="1" outlineLevel="2" x14ac:dyDescent="0.3">
      <c r="A58" s="152">
        <v>26</v>
      </c>
      <c r="B58" s="153" t="s">
        <v>335</v>
      </c>
      <c r="C58" s="181" t="s">
        <v>22</v>
      </c>
      <c r="D58" s="181" t="s">
        <v>274</v>
      </c>
      <c r="E58" s="181" t="s">
        <v>65</v>
      </c>
      <c r="F58" s="181" t="s">
        <v>267</v>
      </c>
      <c r="G58" s="181" t="s">
        <v>268</v>
      </c>
      <c r="H58" s="181" t="s">
        <v>269</v>
      </c>
      <c r="I58" s="182" t="s">
        <v>338</v>
      </c>
      <c r="J58" s="183" t="s">
        <v>339</v>
      </c>
      <c r="K58" s="184">
        <f>K59+K61</f>
        <v>0</v>
      </c>
      <c r="L58" s="184">
        <f>L59+L61</f>
        <v>0</v>
      </c>
      <c r="M58" s="156" t="e">
        <f t="shared" si="1"/>
        <v>#DIV/0!</v>
      </c>
    </row>
    <row r="59" spans="1:13" s="172" customFormat="1" ht="46.8" hidden="1" outlineLevel="2" x14ac:dyDescent="0.25">
      <c r="A59" s="152">
        <v>27</v>
      </c>
      <c r="B59" s="153" t="s">
        <v>335</v>
      </c>
      <c r="C59" s="168" t="s">
        <v>22</v>
      </c>
      <c r="D59" s="168" t="s">
        <v>274</v>
      </c>
      <c r="E59" s="160" t="s">
        <v>42</v>
      </c>
      <c r="F59" s="160" t="s">
        <v>340</v>
      </c>
      <c r="G59" s="160" t="s">
        <v>268</v>
      </c>
      <c r="H59" s="160" t="s">
        <v>269</v>
      </c>
      <c r="I59" s="161" t="s">
        <v>338</v>
      </c>
      <c r="J59" s="180" t="s">
        <v>341</v>
      </c>
      <c r="K59" s="186">
        <f>K60</f>
        <v>0</v>
      </c>
      <c r="L59" s="186">
        <f>L60</f>
        <v>0</v>
      </c>
      <c r="M59" s="158" t="e">
        <f t="shared" si="1"/>
        <v>#DIV/0!</v>
      </c>
    </row>
    <row r="60" spans="1:13" s="172" customFormat="1" ht="46.8" hidden="1" outlineLevel="2" x14ac:dyDescent="0.25">
      <c r="A60" s="152">
        <v>28</v>
      </c>
      <c r="B60" s="153" t="s">
        <v>335</v>
      </c>
      <c r="C60" s="168" t="s">
        <v>22</v>
      </c>
      <c r="D60" s="168" t="s">
        <v>274</v>
      </c>
      <c r="E60" s="160" t="s">
        <v>42</v>
      </c>
      <c r="F60" s="160" t="s">
        <v>340</v>
      </c>
      <c r="G60" s="160" t="s">
        <v>65</v>
      </c>
      <c r="H60" s="160" t="s">
        <v>269</v>
      </c>
      <c r="I60" s="161" t="s">
        <v>338</v>
      </c>
      <c r="J60" s="180" t="s">
        <v>342</v>
      </c>
      <c r="K60" s="186"/>
      <c r="L60" s="186"/>
      <c r="M60" s="158" t="e">
        <f t="shared" si="1"/>
        <v>#DIV/0!</v>
      </c>
    </row>
    <row r="61" spans="1:13" s="166" customFormat="1" ht="15.75" hidden="1" customHeight="1" outlineLevel="2" x14ac:dyDescent="0.3">
      <c r="A61" s="167">
        <v>29</v>
      </c>
      <c r="B61" s="163" t="s">
        <v>335</v>
      </c>
      <c r="C61" s="163" t="s">
        <v>22</v>
      </c>
      <c r="D61" s="163" t="s">
        <v>274</v>
      </c>
      <c r="E61" s="163" t="s">
        <v>71</v>
      </c>
      <c r="F61" s="163" t="s">
        <v>343</v>
      </c>
      <c r="G61" s="163" t="s">
        <v>268</v>
      </c>
      <c r="H61" s="163" t="s">
        <v>269</v>
      </c>
      <c r="I61" s="164" t="s">
        <v>338</v>
      </c>
      <c r="J61" s="165" t="s">
        <v>344</v>
      </c>
      <c r="K61" s="177">
        <f t="shared" ref="K61:L62" si="11">K62</f>
        <v>0</v>
      </c>
      <c r="L61" s="177">
        <f t="shared" si="11"/>
        <v>0</v>
      </c>
      <c r="M61" s="177" t="e">
        <f t="shared" si="1"/>
        <v>#DIV/0!</v>
      </c>
    </row>
    <row r="62" spans="1:13" s="166" customFormat="1" ht="16.95" hidden="1" customHeight="1" outlineLevel="2" x14ac:dyDescent="0.3">
      <c r="A62" s="167">
        <v>30</v>
      </c>
      <c r="B62" s="163" t="s">
        <v>335</v>
      </c>
      <c r="C62" s="163" t="s">
        <v>22</v>
      </c>
      <c r="D62" s="163" t="s">
        <v>274</v>
      </c>
      <c r="E62" s="163" t="s">
        <v>71</v>
      </c>
      <c r="F62" s="163" t="s">
        <v>343</v>
      </c>
      <c r="G62" s="163" t="s">
        <v>65</v>
      </c>
      <c r="H62" s="163" t="s">
        <v>269</v>
      </c>
      <c r="I62" s="164" t="s">
        <v>338</v>
      </c>
      <c r="J62" s="165" t="s">
        <v>345</v>
      </c>
      <c r="K62" s="177">
        <f t="shared" si="11"/>
        <v>0</v>
      </c>
      <c r="L62" s="177">
        <f t="shared" si="11"/>
        <v>0</v>
      </c>
      <c r="M62" s="177" t="e">
        <f t="shared" si="1"/>
        <v>#DIV/0!</v>
      </c>
    </row>
    <row r="63" spans="1:13" ht="63.75" hidden="1" customHeight="1" outlineLevel="2" x14ac:dyDescent="0.3">
      <c r="A63" s="152">
        <v>31</v>
      </c>
      <c r="B63" s="153" t="s">
        <v>335</v>
      </c>
      <c r="C63" s="153" t="s">
        <v>22</v>
      </c>
      <c r="D63" s="153" t="s">
        <v>274</v>
      </c>
      <c r="E63" s="153" t="s">
        <v>71</v>
      </c>
      <c r="F63" s="153" t="s">
        <v>343</v>
      </c>
      <c r="G63" s="153" t="s">
        <v>65</v>
      </c>
      <c r="H63" s="153" t="s">
        <v>346</v>
      </c>
      <c r="I63" s="154" t="s">
        <v>338</v>
      </c>
      <c r="J63" s="157" t="s">
        <v>347</v>
      </c>
      <c r="K63" s="34"/>
      <c r="L63" s="34"/>
      <c r="M63" s="34" t="e">
        <f t="shared" si="1"/>
        <v>#DIV/0!</v>
      </c>
    </row>
    <row r="64" spans="1:13" ht="30.75" hidden="1" customHeight="1" outlineLevel="1" collapsed="1" x14ac:dyDescent="0.3">
      <c r="A64" s="152">
        <v>20</v>
      </c>
      <c r="B64" s="163" t="s">
        <v>305</v>
      </c>
      <c r="C64" s="163" t="s">
        <v>22</v>
      </c>
      <c r="D64" s="163" t="s">
        <v>274</v>
      </c>
      <c r="E64" s="163" t="s">
        <v>274</v>
      </c>
      <c r="F64" s="163" t="s">
        <v>267</v>
      </c>
      <c r="G64" s="163" t="s">
        <v>268</v>
      </c>
      <c r="H64" s="163" t="s">
        <v>269</v>
      </c>
      <c r="I64" s="164" t="s">
        <v>267</v>
      </c>
      <c r="J64" s="165" t="s">
        <v>348</v>
      </c>
      <c r="K64" s="177">
        <f>K65</f>
        <v>0</v>
      </c>
      <c r="L64" s="177"/>
      <c r="M64" s="156" t="e">
        <f t="shared" si="1"/>
        <v>#DIV/0!</v>
      </c>
    </row>
    <row r="65" spans="1:13" ht="15.6" hidden="1" outlineLevel="1" x14ac:dyDescent="0.3">
      <c r="A65" s="152">
        <v>21</v>
      </c>
      <c r="B65" s="153" t="s">
        <v>305</v>
      </c>
      <c r="C65" s="153" t="s">
        <v>22</v>
      </c>
      <c r="D65" s="153" t="s">
        <v>274</v>
      </c>
      <c r="E65" s="153" t="s">
        <v>274</v>
      </c>
      <c r="F65" s="153" t="s">
        <v>343</v>
      </c>
      <c r="G65" s="153" t="s">
        <v>268</v>
      </c>
      <c r="H65" s="153" t="s">
        <v>269</v>
      </c>
      <c r="I65" s="154" t="s">
        <v>349</v>
      </c>
      <c r="J65" s="88" t="s">
        <v>350</v>
      </c>
      <c r="K65" s="34">
        <f>K66</f>
        <v>0</v>
      </c>
      <c r="L65" s="34"/>
      <c r="M65" s="156" t="e">
        <f t="shared" si="1"/>
        <v>#DIV/0!</v>
      </c>
    </row>
    <row r="66" spans="1:13" ht="15.6" hidden="1" outlineLevel="1" x14ac:dyDescent="0.3">
      <c r="A66" s="152">
        <v>22</v>
      </c>
      <c r="B66" s="153" t="s">
        <v>305</v>
      </c>
      <c r="C66" s="153" t="s">
        <v>22</v>
      </c>
      <c r="D66" s="153" t="s">
        <v>274</v>
      </c>
      <c r="E66" s="153" t="s">
        <v>274</v>
      </c>
      <c r="F66" s="153" t="s">
        <v>343</v>
      </c>
      <c r="G66" s="153" t="s">
        <v>65</v>
      </c>
      <c r="H66" s="153" t="s">
        <v>269</v>
      </c>
      <c r="I66" s="154" t="s">
        <v>349</v>
      </c>
      <c r="J66" s="157" t="s">
        <v>351</v>
      </c>
      <c r="K66" s="34">
        <f>K67+K69</f>
        <v>0</v>
      </c>
      <c r="L66" s="34"/>
      <c r="M66" s="156" t="e">
        <f t="shared" si="1"/>
        <v>#DIV/0!</v>
      </c>
    </row>
    <row r="67" spans="1:13" ht="27" hidden="1" customHeight="1" outlineLevel="1" x14ac:dyDescent="0.3">
      <c r="A67" s="152">
        <v>23</v>
      </c>
      <c r="B67" s="153" t="s">
        <v>305</v>
      </c>
      <c r="C67" s="153" t="s">
        <v>22</v>
      </c>
      <c r="D67" s="153" t="s">
        <v>274</v>
      </c>
      <c r="E67" s="153" t="s">
        <v>274</v>
      </c>
      <c r="F67" s="153" t="s">
        <v>343</v>
      </c>
      <c r="G67" s="153" t="s">
        <v>65</v>
      </c>
      <c r="H67" s="153" t="s">
        <v>352</v>
      </c>
      <c r="I67" s="154" t="s">
        <v>349</v>
      </c>
      <c r="J67" s="187" t="s">
        <v>353</v>
      </c>
      <c r="K67" s="34"/>
      <c r="L67" s="34"/>
      <c r="M67" s="156" t="e">
        <f t="shared" si="1"/>
        <v>#DIV/0!</v>
      </c>
    </row>
    <row r="68" spans="1:13" ht="57.6" hidden="1" customHeight="1" outlineLevel="1" x14ac:dyDescent="0.3">
      <c r="A68" s="152">
        <v>24</v>
      </c>
      <c r="B68" s="153" t="s">
        <v>305</v>
      </c>
      <c r="C68" s="153" t="s">
        <v>22</v>
      </c>
      <c r="D68" s="153" t="s">
        <v>274</v>
      </c>
      <c r="E68" s="153" t="s">
        <v>274</v>
      </c>
      <c r="F68" s="153" t="s">
        <v>343</v>
      </c>
      <c r="G68" s="153" t="s">
        <v>65</v>
      </c>
      <c r="H68" s="153" t="s">
        <v>354</v>
      </c>
      <c r="I68" s="153" t="s">
        <v>349</v>
      </c>
      <c r="J68" s="187" t="s">
        <v>355</v>
      </c>
      <c r="K68" s="34">
        <v>0</v>
      </c>
      <c r="L68" s="34"/>
      <c r="M68" s="156" t="e">
        <f t="shared" si="1"/>
        <v>#DIV/0!</v>
      </c>
    </row>
    <row r="69" spans="1:13" ht="46.8" hidden="1" outlineLevel="1" x14ac:dyDescent="0.3">
      <c r="A69" s="152">
        <v>25</v>
      </c>
      <c r="B69" s="153" t="s">
        <v>305</v>
      </c>
      <c r="C69" s="153" t="s">
        <v>22</v>
      </c>
      <c r="D69" s="153" t="s">
        <v>274</v>
      </c>
      <c r="E69" s="153" t="s">
        <v>274</v>
      </c>
      <c r="F69" s="153" t="s">
        <v>343</v>
      </c>
      <c r="G69" s="153" t="s">
        <v>65</v>
      </c>
      <c r="H69" s="153" t="s">
        <v>356</v>
      </c>
      <c r="I69" s="154" t="s">
        <v>349</v>
      </c>
      <c r="J69" s="187" t="s">
        <v>357</v>
      </c>
      <c r="K69" s="34"/>
      <c r="L69" s="34"/>
      <c r="M69" s="156" t="e">
        <f t="shared" si="1"/>
        <v>#DIV/0!</v>
      </c>
    </row>
    <row r="70" spans="1:13" s="166" customFormat="1" ht="30" hidden="1" customHeight="1" outlineLevel="1" x14ac:dyDescent="0.3">
      <c r="A70" s="167">
        <v>26</v>
      </c>
      <c r="B70" s="163" t="s">
        <v>305</v>
      </c>
      <c r="C70" s="163" t="s">
        <v>22</v>
      </c>
      <c r="D70" s="163" t="s">
        <v>274</v>
      </c>
      <c r="E70" s="163" t="s">
        <v>278</v>
      </c>
      <c r="F70" s="163" t="s">
        <v>267</v>
      </c>
      <c r="G70" s="163" t="s">
        <v>268</v>
      </c>
      <c r="H70" s="188" t="s">
        <v>269</v>
      </c>
      <c r="I70" s="189" t="s">
        <v>267</v>
      </c>
      <c r="J70" s="190" t="s">
        <v>358</v>
      </c>
      <c r="K70" s="191">
        <f>K71</f>
        <v>0</v>
      </c>
      <c r="L70" s="177"/>
      <c r="M70" s="156" t="e">
        <f t="shared" si="1"/>
        <v>#DIV/0!</v>
      </c>
    </row>
    <row r="71" spans="1:13" ht="31.2" hidden="1" customHeight="1" outlineLevel="1" x14ac:dyDescent="0.3">
      <c r="A71" s="152">
        <v>24</v>
      </c>
      <c r="B71" s="153" t="s">
        <v>305</v>
      </c>
      <c r="C71" s="153" t="s">
        <v>22</v>
      </c>
      <c r="D71" s="153" t="s">
        <v>274</v>
      </c>
      <c r="E71" s="153" t="s">
        <v>278</v>
      </c>
      <c r="F71" s="153" t="s">
        <v>359</v>
      </c>
      <c r="G71" s="153" t="s">
        <v>268</v>
      </c>
      <c r="H71" s="153" t="s">
        <v>269</v>
      </c>
      <c r="I71" s="154" t="s">
        <v>349</v>
      </c>
      <c r="J71" s="157" t="s">
        <v>360</v>
      </c>
      <c r="K71" s="34">
        <f>K72</f>
        <v>0</v>
      </c>
      <c r="L71" s="34"/>
      <c r="M71" s="156" t="e">
        <f t="shared" si="1"/>
        <v>#DIV/0!</v>
      </c>
    </row>
    <row r="72" spans="1:13" ht="58.95" hidden="1" customHeight="1" outlineLevel="1" x14ac:dyDescent="0.3">
      <c r="A72" s="152">
        <v>25</v>
      </c>
      <c r="B72" s="153" t="s">
        <v>305</v>
      </c>
      <c r="C72" s="153" t="s">
        <v>22</v>
      </c>
      <c r="D72" s="153" t="s">
        <v>274</v>
      </c>
      <c r="E72" s="153" t="s">
        <v>278</v>
      </c>
      <c r="F72" s="153" t="s">
        <v>359</v>
      </c>
      <c r="G72" s="153" t="s">
        <v>65</v>
      </c>
      <c r="H72" s="153" t="s">
        <v>361</v>
      </c>
      <c r="I72" s="154" t="s">
        <v>349</v>
      </c>
      <c r="J72" s="157" t="s">
        <v>362</v>
      </c>
      <c r="K72" s="34">
        <v>0</v>
      </c>
      <c r="L72" s="34"/>
      <c r="M72" s="156" t="e">
        <f t="shared" si="1"/>
        <v>#DIV/0!</v>
      </c>
    </row>
    <row r="73" spans="1:13" s="166" customFormat="1" ht="18" customHeight="1" collapsed="1" x14ac:dyDescent="0.3">
      <c r="A73" s="167">
        <v>32</v>
      </c>
      <c r="B73" s="153" t="s">
        <v>335</v>
      </c>
      <c r="C73" s="163" t="s">
        <v>22</v>
      </c>
      <c r="D73" s="163" t="s">
        <v>274</v>
      </c>
      <c r="E73" s="163" t="s">
        <v>64</v>
      </c>
      <c r="F73" s="163" t="s">
        <v>267</v>
      </c>
      <c r="G73" s="163" t="s">
        <v>268</v>
      </c>
      <c r="H73" s="163" t="s">
        <v>269</v>
      </c>
      <c r="I73" s="164" t="s">
        <v>338</v>
      </c>
      <c r="J73" s="165" t="s">
        <v>101</v>
      </c>
      <c r="K73" s="177">
        <f t="shared" ref="K73:L74" si="12">K74</f>
        <v>6190.8</v>
      </c>
      <c r="L73" s="177">
        <f t="shared" si="12"/>
        <v>6040.8</v>
      </c>
      <c r="M73" s="177">
        <f t="shared" si="1"/>
        <v>97.577049815855787</v>
      </c>
    </row>
    <row r="74" spans="1:13" ht="15" customHeight="1" x14ac:dyDescent="0.3">
      <c r="A74" s="152">
        <v>33</v>
      </c>
      <c r="B74" s="153" t="s">
        <v>335</v>
      </c>
      <c r="C74" s="153" t="s">
        <v>22</v>
      </c>
      <c r="D74" s="153" t="s">
        <v>274</v>
      </c>
      <c r="E74" s="153" t="s">
        <v>89</v>
      </c>
      <c r="F74" s="153" t="s">
        <v>343</v>
      </c>
      <c r="G74" s="153" t="s">
        <v>268</v>
      </c>
      <c r="H74" s="153" t="s">
        <v>269</v>
      </c>
      <c r="I74" s="154" t="s">
        <v>338</v>
      </c>
      <c r="J74" s="157" t="s">
        <v>363</v>
      </c>
      <c r="K74" s="34">
        <f t="shared" si="12"/>
        <v>6190.8</v>
      </c>
      <c r="L74" s="34">
        <f t="shared" si="12"/>
        <v>6040.8</v>
      </c>
      <c r="M74" s="34">
        <f t="shared" si="1"/>
        <v>97.577049815855787</v>
      </c>
    </row>
    <row r="75" spans="1:13" ht="30" customHeight="1" x14ac:dyDescent="0.3">
      <c r="A75" s="152">
        <v>34</v>
      </c>
      <c r="B75" s="153" t="s">
        <v>335</v>
      </c>
      <c r="C75" s="153" t="s">
        <v>22</v>
      </c>
      <c r="D75" s="153" t="s">
        <v>274</v>
      </c>
      <c r="E75" s="153" t="s">
        <v>89</v>
      </c>
      <c r="F75" s="153" t="s">
        <v>343</v>
      </c>
      <c r="G75" s="153" t="s">
        <v>65</v>
      </c>
      <c r="H75" s="153" t="s">
        <v>269</v>
      </c>
      <c r="I75" s="154" t="s">
        <v>338</v>
      </c>
      <c r="J75" s="157" t="s">
        <v>364</v>
      </c>
      <c r="K75" s="34">
        <f>K76+K77+K78</f>
        <v>6190.8</v>
      </c>
      <c r="L75" s="34">
        <f>L76+L77+L78</f>
        <v>6040.8</v>
      </c>
      <c r="M75" s="34">
        <f t="shared" si="1"/>
        <v>97.577049815855787</v>
      </c>
    </row>
    <row r="76" spans="1:13" ht="66.599999999999994" customHeight="1" x14ac:dyDescent="0.3">
      <c r="A76" s="152">
        <v>35</v>
      </c>
      <c r="B76" s="153" t="s">
        <v>335</v>
      </c>
      <c r="C76" s="153" t="s">
        <v>22</v>
      </c>
      <c r="D76" s="153" t="s">
        <v>274</v>
      </c>
      <c r="E76" s="153" t="s">
        <v>89</v>
      </c>
      <c r="F76" s="153" t="s">
        <v>343</v>
      </c>
      <c r="G76" s="153" t="s">
        <v>65</v>
      </c>
      <c r="H76" s="153" t="s">
        <v>365</v>
      </c>
      <c r="I76" s="154" t="s">
        <v>338</v>
      </c>
      <c r="J76" s="157" t="s">
        <v>366</v>
      </c>
      <c r="K76" s="176">
        <v>6177.8</v>
      </c>
      <c r="L76" s="176">
        <v>6027.8</v>
      </c>
      <c r="M76" s="34">
        <f t="shared" ref="M76:M82" si="13">L76/K76*100</f>
        <v>97.571951180031718</v>
      </c>
    </row>
    <row r="77" spans="1:13" ht="58.2" customHeight="1" outlineLevel="1" x14ac:dyDescent="0.3">
      <c r="A77" s="152">
        <v>36</v>
      </c>
      <c r="B77" s="153" t="s">
        <v>335</v>
      </c>
      <c r="C77" s="153" t="s">
        <v>22</v>
      </c>
      <c r="D77" s="153" t="s">
        <v>274</v>
      </c>
      <c r="E77" s="153" t="s">
        <v>89</v>
      </c>
      <c r="F77" s="153" t="s">
        <v>343</v>
      </c>
      <c r="G77" s="153" t="s">
        <v>65</v>
      </c>
      <c r="H77" s="153" t="s">
        <v>367</v>
      </c>
      <c r="I77" s="154" t="s">
        <v>338</v>
      </c>
      <c r="J77" s="157" t="s">
        <v>368</v>
      </c>
      <c r="K77" s="176">
        <v>10</v>
      </c>
      <c r="L77" s="176">
        <v>10</v>
      </c>
      <c r="M77" s="34">
        <f t="shared" si="13"/>
        <v>100</v>
      </c>
    </row>
    <row r="78" spans="1:13" ht="54" customHeight="1" x14ac:dyDescent="0.3">
      <c r="A78" s="152">
        <v>37</v>
      </c>
      <c r="B78" s="153" t="s">
        <v>335</v>
      </c>
      <c r="C78" s="160" t="s">
        <v>22</v>
      </c>
      <c r="D78" s="160" t="s">
        <v>274</v>
      </c>
      <c r="E78" s="160" t="s">
        <v>89</v>
      </c>
      <c r="F78" s="160" t="s">
        <v>343</v>
      </c>
      <c r="G78" s="160" t="s">
        <v>65</v>
      </c>
      <c r="H78" s="160" t="s">
        <v>369</v>
      </c>
      <c r="I78" s="161" t="s">
        <v>338</v>
      </c>
      <c r="J78" s="157" t="s">
        <v>370</v>
      </c>
      <c r="K78" s="34">
        <v>3</v>
      </c>
      <c r="L78" s="34">
        <v>3</v>
      </c>
      <c r="M78" s="34">
        <f t="shared" si="13"/>
        <v>100</v>
      </c>
    </row>
    <row r="79" spans="1:13" s="166" customFormat="1" ht="48.6" hidden="1" customHeight="1" outlineLevel="1" x14ac:dyDescent="0.3">
      <c r="A79" s="167">
        <v>38</v>
      </c>
      <c r="B79" s="163" t="s">
        <v>335</v>
      </c>
      <c r="C79" s="163" t="s">
        <v>22</v>
      </c>
      <c r="D79" s="163" t="s">
        <v>306</v>
      </c>
      <c r="E79" s="163" t="s">
        <v>268</v>
      </c>
      <c r="F79" s="163" t="s">
        <v>267</v>
      </c>
      <c r="G79" s="163" t="s">
        <v>268</v>
      </c>
      <c r="H79" s="163" t="s">
        <v>269</v>
      </c>
      <c r="I79" s="164" t="s">
        <v>338</v>
      </c>
      <c r="J79" s="165" t="s">
        <v>438</v>
      </c>
      <c r="K79" s="177">
        <f>K80</f>
        <v>0</v>
      </c>
      <c r="L79" s="177">
        <f>L80</f>
        <v>0</v>
      </c>
      <c r="M79" s="177" t="e">
        <f t="shared" si="13"/>
        <v>#DIV/0!</v>
      </c>
    </row>
    <row r="80" spans="1:13" s="166" customFormat="1" ht="48.6" hidden="1" customHeight="1" outlineLevel="1" x14ac:dyDescent="0.3">
      <c r="A80" s="167">
        <v>39</v>
      </c>
      <c r="B80" s="163" t="s">
        <v>335</v>
      </c>
      <c r="C80" s="163" t="s">
        <v>22</v>
      </c>
      <c r="D80" s="163" t="s">
        <v>306</v>
      </c>
      <c r="E80" s="163" t="s">
        <v>317</v>
      </c>
      <c r="F80" s="163" t="s">
        <v>267</v>
      </c>
      <c r="G80" s="163" t="s">
        <v>65</v>
      </c>
      <c r="H80" s="163" t="s">
        <v>269</v>
      </c>
      <c r="I80" s="164" t="s">
        <v>338</v>
      </c>
      <c r="J80" s="165" t="s">
        <v>439</v>
      </c>
      <c r="K80" s="177">
        <f>K81</f>
        <v>0</v>
      </c>
      <c r="L80" s="177">
        <f>L81</f>
        <v>0</v>
      </c>
      <c r="M80" s="177" t="e">
        <f t="shared" si="13"/>
        <v>#DIV/0!</v>
      </c>
    </row>
    <row r="81" spans="1:13" ht="41.25" hidden="1" customHeight="1" outlineLevel="1" x14ac:dyDescent="0.3">
      <c r="A81" s="152">
        <v>40</v>
      </c>
      <c r="B81" s="153" t="s">
        <v>335</v>
      </c>
      <c r="C81" s="153" t="s">
        <v>22</v>
      </c>
      <c r="D81" s="153" t="s">
        <v>306</v>
      </c>
      <c r="E81" s="153" t="s">
        <v>317</v>
      </c>
      <c r="F81" s="153" t="s">
        <v>440</v>
      </c>
      <c r="G81" s="153" t="s">
        <v>65</v>
      </c>
      <c r="H81" s="153" t="s">
        <v>269</v>
      </c>
      <c r="I81" s="154" t="s">
        <v>338</v>
      </c>
      <c r="J81" s="157" t="s">
        <v>439</v>
      </c>
      <c r="K81" s="34"/>
      <c r="L81" s="34"/>
      <c r="M81" s="177" t="e">
        <f t="shared" si="13"/>
        <v>#DIV/0!</v>
      </c>
    </row>
    <row r="82" spans="1:13" ht="15.6" collapsed="1" x14ac:dyDescent="0.3">
      <c r="A82" s="239"/>
      <c r="B82" s="239"/>
      <c r="C82" s="239"/>
      <c r="D82" s="239"/>
      <c r="E82" s="239"/>
      <c r="F82" s="239"/>
      <c r="G82" s="239"/>
      <c r="H82" s="239"/>
      <c r="I82" s="239"/>
      <c r="J82" s="239"/>
      <c r="K82" s="156">
        <f>K11+K56</f>
        <v>6322.6</v>
      </c>
      <c r="L82" s="156">
        <f>L11+L56</f>
        <v>6174.4000000000005</v>
      </c>
      <c r="M82" s="177">
        <f t="shared" si="13"/>
        <v>97.656027583589037</v>
      </c>
    </row>
    <row r="83" spans="1:13" ht="15.6" x14ac:dyDescent="0.25">
      <c r="A83" s="192"/>
      <c r="M83" s="194"/>
    </row>
    <row r="84" spans="1:13" ht="15.6" x14ac:dyDescent="0.25">
      <c r="A84" s="192"/>
    </row>
    <row r="85" spans="1:13" ht="15.6" x14ac:dyDescent="0.25">
      <c r="A85" s="192"/>
    </row>
    <row r="86" spans="1:13" ht="15.6" x14ac:dyDescent="0.25">
      <c r="A86" s="192"/>
    </row>
  </sheetData>
  <mergeCells count="16">
    <mergeCell ref="K4:M4"/>
    <mergeCell ref="A1:G1"/>
    <mergeCell ref="J1:M1"/>
    <mergeCell ref="A2:G2"/>
    <mergeCell ref="J2:M2"/>
    <mergeCell ref="A3:G3"/>
    <mergeCell ref="J3:M3"/>
    <mergeCell ref="A82:J82"/>
    <mergeCell ref="B6:L6"/>
    <mergeCell ref="J7:K7"/>
    <mergeCell ref="L7:M7"/>
    <mergeCell ref="A8:A9"/>
    <mergeCell ref="B8:I8"/>
    <mergeCell ref="J8:J9"/>
    <mergeCell ref="K8:K9"/>
    <mergeCell ref="L8:L9"/>
  </mergeCells>
  <pageMargins left="0.70866141732283472" right="0.70866141732283472" top="0.74803149606299213" bottom="0.74803149606299213" header="0.31496062992125984" footer="0.31496062992125984"/>
  <pageSetup paperSize="9" scale="6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workbookViewId="0">
      <selection activeCell="I7" sqref="I7"/>
    </sheetView>
  </sheetViews>
  <sheetFormatPr defaultColWidth="8.88671875" defaultRowHeight="15" outlineLevelRow="1" x14ac:dyDescent="0.25"/>
  <cols>
    <col min="1" max="1" width="8.5546875" style="104" customWidth="1"/>
    <col min="2" max="2" width="42.88671875" style="104" customWidth="1"/>
    <col min="3" max="3" width="16.5546875" style="104" customWidth="1"/>
    <col min="4" max="4" width="12.88671875" style="104" customWidth="1"/>
    <col min="5" max="5" width="13.109375" style="104" customWidth="1"/>
    <col min="6" max="6" width="12.88671875" style="104" customWidth="1"/>
    <col min="7" max="16384" width="8.88671875" style="104"/>
  </cols>
  <sheetData>
    <row r="1" spans="1:6" ht="15.6" x14ac:dyDescent="0.3">
      <c r="D1" s="252" t="s">
        <v>256</v>
      </c>
      <c r="E1" s="252"/>
      <c r="F1" s="252"/>
    </row>
    <row r="2" spans="1:6" ht="15.6" x14ac:dyDescent="0.3">
      <c r="C2" s="237" t="s">
        <v>134</v>
      </c>
      <c r="D2" s="237"/>
      <c r="E2" s="237"/>
      <c r="F2" s="237"/>
    </row>
    <row r="3" spans="1:6" s="195" customFormat="1" ht="15.6" x14ac:dyDescent="0.3">
      <c r="B3" s="15"/>
      <c r="C3" s="237" t="s">
        <v>476</v>
      </c>
      <c r="D3" s="237"/>
      <c r="E3" s="237"/>
      <c r="F3" s="237"/>
    </row>
    <row r="4" spans="1:6" s="195" customFormat="1" ht="51" customHeight="1" x14ac:dyDescent="0.3">
      <c r="B4" s="15"/>
      <c r="D4" s="238" t="s">
        <v>460</v>
      </c>
      <c r="E4" s="238"/>
      <c r="F4" s="238"/>
    </row>
    <row r="5" spans="1:6" s="195" customFormat="1" ht="0.75" hidden="1" customHeight="1" x14ac:dyDescent="0.3">
      <c r="B5" s="15"/>
      <c r="D5" s="238" t="s">
        <v>379</v>
      </c>
      <c r="E5" s="238"/>
      <c r="F5" s="238"/>
    </row>
    <row r="6" spans="1:6" s="195" customFormat="1" ht="56.25" customHeight="1" x14ac:dyDescent="0.25">
      <c r="A6" s="253" t="s">
        <v>463</v>
      </c>
      <c r="B6" s="253"/>
      <c r="C6" s="253"/>
      <c r="D6" s="253"/>
      <c r="E6" s="253"/>
      <c r="F6" s="253"/>
    </row>
    <row r="7" spans="1:6" s="195" customFormat="1" ht="15.6" x14ac:dyDescent="0.25">
      <c r="A7" s="16"/>
      <c r="B7" s="17"/>
      <c r="C7" s="123"/>
      <c r="D7" s="123"/>
      <c r="E7" s="123"/>
      <c r="F7" s="123"/>
    </row>
    <row r="8" spans="1:6" s="195" customFormat="1" ht="15.6" x14ac:dyDescent="0.3">
      <c r="A8" s="18"/>
      <c r="B8" s="19"/>
      <c r="C8" s="20"/>
      <c r="D8" s="21"/>
      <c r="E8" s="21"/>
      <c r="F8" s="21" t="s">
        <v>17</v>
      </c>
    </row>
    <row r="9" spans="1:6" s="195" customFormat="1" ht="38.25" customHeight="1" x14ac:dyDescent="0.25">
      <c r="A9" s="22" t="s">
        <v>18</v>
      </c>
      <c r="B9" s="22" t="s">
        <v>110</v>
      </c>
      <c r="C9" s="23" t="s">
        <v>14</v>
      </c>
      <c r="D9" s="11" t="s">
        <v>376</v>
      </c>
      <c r="E9" s="11" t="s">
        <v>381</v>
      </c>
      <c r="F9" s="11" t="s">
        <v>378</v>
      </c>
    </row>
    <row r="10" spans="1:6" s="195" customFormat="1" ht="15.6" x14ac:dyDescent="0.3">
      <c r="A10" s="24"/>
      <c r="B10" s="25" t="s">
        <v>21</v>
      </c>
      <c r="C10" s="26" t="s">
        <v>22</v>
      </c>
      <c r="D10" s="26" t="s">
        <v>23</v>
      </c>
      <c r="E10" s="26" t="s">
        <v>24</v>
      </c>
      <c r="F10" s="26" t="s">
        <v>25</v>
      </c>
    </row>
    <row r="11" spans="1:6" s="197" customFormat="1" ht="31.2" x14ac:dyDescent="0.3">
      <c r="A11" s="37" t="s">
        <v>21</v>
      </c>
      <c r="B11" s="196" t="s">
        <v>31</v>
      </c>
      <c r="C11" s="38" t="s">
        <v>111</v>
      </c>
      <c r="D11" s="39">
        <f>SUM(D12:D15)</f>
        <v>5026.8</v>
      </c>
      <c r="E11" s="39">
        <f>SUM(E12:E15)</f>
        <v>4678.9000000000005</v>
      </c>
      <c r="F11" s="39">
        <f>E11/D11*100</f>
        <v>93.079096045197758</v>
      </c>
    </row>
    <row r="12" spans="1:6" s="195" customFormat="1" ht="60.75" customHeight="1" x14ac:dyDescent="0.3">
      <c r="A12" s="29" t="s">
        <v>22</v>
      </c>
      <c r="B12" s="8" t="s">
        <v>69</v>
      </c>
      <c r="C12" s="27" t="s">
        <v>112</v>
      </c>
      <c r="D12" s="28">
        <f>'4- ведомственная'!G13</f>
        <v>1927</v>
      </c>
      <c r="E12" s="28">
        <f>'4- ведомственная'!H13</f>
        <v>1914.7</v>
      </c>
      <c r="F12" s="28">
        <f t="shared" ref="F12:F27" si="0">E12/D12*100</f>
        <v>99.361702127659584</v>
      </c>
    </row>
    <row r="13" spans="1:6" s="195" customFormat="1" ht="78" customHeight="1" x14ac:dyDescent="0.3">
      <c r="A13" s="24" t="s">
        <v>23</v>
      </c>
      <c r="B13" s="5" t="s">
        <v>12</v>
      </c>
      <c r="C13" s="27" t="s">
        <v>113</v>
      </c>
      <c r="D13" s="28">
        <f>'4- ведомственная'!G21</f>
        <v>3015.8</v>
      </c>
      <c r="E13" s="28">
        <f>'4- ведомственная'!H21</f>
        <v>2720.2000000000003</v>
      </c>
      <c r="F13" s="28">
        <f t="shared" si="0"/>
        <v>90.198289011207649</v>
      </c>
    </row>
    <row r="14" spans="1:6" s="195" customFormat="1" ht="15.6" x14ac:dyDescent="0.3">
      <c r="A14" s="24" t="s">
        <v>24</v>
      </c>
      <c r="B14" s="9" t="s">
        <v>73</v>
      </c>
      <c r="C14" s="27" t="s">
        <v>114</v>
      </c>
      <c r="D14" s="28">
        <f>'4- ведомственная'!G33</f>
        <v>40</v>
      </c>
      <c r="E14" s="28">
        <f>'4- ведомственная'!H33</f>
        <v>0</v>
      </c>
      <c r="F14" s="28">
        <f t="shared" si="0"/>
        <v>0</v>
      </c>
    </row>
    <row r="15" spans="1:6" s="195" customFormat="1" ht="15.6" x14ac:dyDescent="0.3">
      <c r="A15" s="24" t="s">
        <v>25</v>
      </c>
      <c r="B15" s="9" t="s">
        <v>448</v>
      </c>
      <c r="C15" s="27" t="s">
        <v>447</v>
      </c>
      <c r="D15" s="28">
        <f>'4- ведомственная'!G39</f>
        <v>44</v>
      </c>
      <c r="E15" s="28">
        <f>'4- ведомственная'!H39</f>
        <v>44</v>
      </c>
      <c r="F15" s="28">
        <f t="shared" si="0"/>
        <v>100</v>
      </c>
    </row>
    <row r="16" spans="1:6" s="195" customFormat="1" ht="31.2" x14ac:dyDescent="0.3">
      <c r="A16" s="24" t="s">
        <v>26</v>
      </c>
      <c r="B16" s="30" t="s">
        <v>122</v>
      </c>
      <c r="C16" s="31" t="s">
        <v>123</v>
      </c>
      <c r="D16" s="39">
        <f>D17</f>
        <v>185.2</v>
      </c>
      <c r="E16" s="39">
        <f t="shared" ref="E16" si="1">E17</f>
        <v>185.2</v>
      </c>
      <c r="F16" s="39">
        <f t="shared" si="0"/>
        <v>100</v>
      </c>
    </row>
    <row r="17" spans="1:6" s="195" customFormat="1" ht="65.25" customHeight="1" x14ac:dyDescent="0.3">
      <c r="A17" s="24" t="s">
        <v>35</v>
      </c>
      <c r="B17" s="10" t="s">
        <v>250</v>
      </c>
      <c r="C17" s="32" t="s">
        <v>194</v>
      </c>
      <c r="D17" s="28">
        <f>'4- ведомственная'!G49</f>
        <v>185.2</v>
      </c>
      <c r="E17" s="28">
        <f>'4- ведомственная'!H49</f>
        <v>185.2</v>
      </c>
      <c r="F17" s="28">
        <f t="shared" si="0"/>
        <v>100</v>
      </c>
    </row>
    <row r="18" spans="1:6" s="197" customFormat="1" ht="15.6" x14ac:dyDescent="0.3">
      <c r="A18" s="40" t="s">
        <v>36</v>
      </c>
      <c r="B18" s="196" t="s">
        <v>79</v>
      </c>
      <c r="C18" s="38" t="s">
        <v>115</v>
      </c>
      <c r="D18" s="39">
        <f>D19+D20</f>
        <v>132.30000000000001</v>
      </c>
      <c r="E18" s="39">
        <f>E19+E20</f>
        <v>60</v>
      </c>
      <c r="F18" s="39">
        <f t="shared" si="0"/>
        <v>45.351473922902493</v>
      </c>
    </row>
    <row r="19" spans="1:6" s="195" customFormat="1" ht="15.6" x14ac:dyDescent="0.3">
      <c r="A19" s="29" t="s">
        <v>37</v>
      </c>
      <c r="B19" s="9" t="s">
        <v>77</v>
      </c>
      <c r="C19" s="27" t="s">
        <v>116</v>
      </c>
      <c r="D19" s="28">
        <f>'4- ведомственная'!G71</f>
        <v>132.30000000000001</v>
      </c>
      <c r="E19" s="28">
        <f>'4- ведомственная'!H71</f>
        <v>60</v>
      </c>
      <c r="F19" s="28">
        <f t="shared" si="0"/>
        <v>45.351473922902493</v>
      </c>
    </row>
    <row r="20" spans="1:6" s="195" customFormat="1" ht="31.2" hidden="1" outlineLevel="1" x14ac:dyDescent="0.3">
      <c r="A20" s="29" t="s">
        <v>65</v>
      </c>
      <c r="B20" s="9" t="s">
        <v>91</v>
      </c>
      <c r="C20" s="27" t="s">
        <v>251</v>
      </c>
      <c r="D20" s="28">
        <f>'4- ведомственная'!G80</f>
        <v>0</v>
      </c>
      <c r="E20" s="28">
        <f>'4- ведомственная'!H80</f>
        <v>0</v>
      </c>
      <c r="F20" s="28" t="e">
        <f t="shared" si="0"/>
        <v>#DIV/0!</v>
      </c>
    </row>
    <row r="21" spans="1:6" s="197" customFormat="1" ht="33.6" customHeight="1" collapsed="1" x14ac:dyDescent="0.3">
      <c r="A21" s="40" t="s">
        <v>65</v>
      </c>
      <c r="B21" s="196" t="s">
        <v>93</v>
      </c>
      <c r="C21" s="38" t="s">
        <v>117</v>
      </c>
      <c r="D21" s="39">
        <f>SUM(D22:D22)</f>
        <v>648.29999999999995</v>
      </c>
      <c r="E21" s="39">
        <f>SUM(E22:E22)</f>
        <v>620</v>
      </c>
      <c r="F21" s="39">
        <f t="shared" si="0"/>
        <v>95.634737004473251</v>
      </c>
    </row>
    <row r="22" spans="1:6" s="195" customFormat="1" ht="15.6" x14ac:dyDescent="0.3">
      <c r="A22" s="29" t="s">
        <v>66</v>
      </c>
      <c r="B22" s="9" t="s">
        <v>96</v>
      </c>
      <c r="C22" s="27" t="s">
        <v>118</v>
      </c>
      <c r="D22" s="28">
        <f>'4- ведомственная'!G93</f>
        <v>648.29999999999995</v>
      </c>
      <c r="E22" s="28">
        <f>'4- ведомственная'!H93</f>
        <v>620</v>
      </c>
      <c r="F22" s="28">
        <f t="shared" si="0"/>
        <v>95.634737004473251</v>
      </c>
    </row>
    <row r="23" spans="1:6" s="195" customFormat="1" ht="15.6" hidden="1" outlineLevel="1" x14ac:dyDescent="0.3">
      <c r="A23" s="29" t="s">
        <v>39</v>
      </c>
      <c r="B23" s="78" t="s">
        <v>232</v>
      </c>
      <c r="C23" s="38" t="s">
        <v>241</v>
      </c>
      <c r="D23" s="28">
        <f>D24</f>
        <v>0</v>
      </c>
      <c r="E23" s="28">
        <f t="shared" ref="E23" si="2">E24</f>
        <v>0</v>
      </c>
      <c r="F23" s="39" t="e">
        <f t="shared" si="0"/>
        <v>#DIV/0!</v>
      </c>
    </row>
    <row r="24" spans="1:6" s="195" customFormat="1" ht="15.6" hidden="1" outlineLevel="1" x14ac:dyDescent="0.3">
      <c r="A24" s="29" t="s">
        <v>40</v>
      </c>
      <c r="B24" s="80" t="s">
        <v>234</v>
      </c>
      <c r="C24" s="27" t="s">
        <v>242</v>
      </c>
      <c r="D24" s="28">
        <f>'4- ведомственная'!G111</f>
        <v>0</v>
      </c>
      <c r="E24" s="28">
        <f>'4- ведомственная'!H111</f>
        <v>0</v>
      </c>
      <c r="F24" s="28" t="e">
        <f t="shared" si="0"/>
        <v>#DIV/0!</v>
      </c>
    </row>
    <row r="25" spans="1:6" s="197" customFormat="1" ht="71.400000000000006" customHeight="1" collapsed="1" x14ac:dyDescent="0.3">
      <c r="A25" s="40" t="s">
        <v>38</v>
      </c>
      <c r="B25" s="196" t="s">
        <v>191</v>
      </c>
      <c r="C25" s="38" t="s">
        <v>119</v>
      </c>
      <c r="D25" s="39">
        <f>SUM(D26:D26)</f>
        <v>639.29999999999995</v>
      </c>
      <c r="E25" s="39">
        <f>SUM(E26:E26)</f>
        <v>639.29999999999995</v>
      </c>
      <c r="F25" s="39">
        <f t="shared" si="0"/>
        <v>100</v>
      </c>
    </row>
    <row r="26" spans="1:6" s="195" customFormat="1" ht="34.200000000000003" customHeight="1" x14ac:dyDescent="0.3">
      <c r="A26" s="29" t="s">
        <v>39</v>
      </c>
      <c r="B26" s="9" t="s">
        <v>100</v>
      </c>
      <c r="C26" s="27" t="s">
        <v>120</v>
      </c>
      <c r="D26" s="28">
        <f>'4- ведомственная'!G118</f>
        <v>639.29999999999995</v>
      </c>
      <c r="E26" s="28">
        <f>'4- ведомственная'!H118</f>
        <v>639.29999999999995</v>
      </c>
      <c r="F26" s="28">
        <f t="shared" si="0"/>
        <v>100</v>
      </c>
    </row>
    <row r="27" spans="1:6" s="197" customFormat="1" ht="15.6" x14ac:dyDescent="0.3">
      <c r="A27" s="251" t="s">
        <v>121</v>
      </c>
      <c r="B27" s="251"/>
      <c r="C27" s="38"/>
      <c r="D27" s="39">
        <f>D11+D16+D18+D21+D23+D25</f>
        <v>6631.9000000000005</v>
      </c>
      <c r="E27" s="39">
        <f>E11+E16+E18+E21+E23+E25</f>
        <v>6183.4000000000005</v>
      </c>
      <c r="F27" s="39">
        <f t="shared" si="0"/>
        <v>93.237232165744359</v>
      </c>
    </row>
    <row r="28" spans="1:6" x14ac:dyDescent="0.25">
      <c r="E28" s="193"/>
      <c r="F28" s="193"/>
    </row>
  </sheetData>
  <mergeCells count="7">
    <mergeCell ref="A27:B27"/>
    <mergeCell ref="D1:F1"/>
    <mergeCell ref="A6:F6"/>
    <mergeCell ref="C2:F2"/>
    <mergeCell ref="C3:F3"/>
    <mergeCell ref="D4:F4"/>
    <mergeCell ref="D5:F5"/>
  </mergeCells>
  <pageMargins left="0.70866141732283472" right="0.70866141732283472" top="0.74803149606299213" bottom="0.74803149606299213"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zoomScale="80" zoomScaleNormal="80" zoomScaleSheetLayoutView="70" workbookViewId="0">
      <pane xSplit="1" ySplit="10" topLeftCell="B117" activePane="bottomRight" state="frozen"/>
      <selection pane="topRight" activeCell="B1" sqref="B1"/>
      <selection pane="bottomLeft" activeCell="A11" sqref="A11"/>
      <selection pane="bottomRight" activeCell="O4" sqref="O4"/>
    </sheetView>
  </sheetViews>
  <sheetFormatPr defaultColWidth="9.109375" defaultRowHeight="15.6" outlineLevelRow="1" x14ac:dyDescent="0.3"/>
  <cols>
    <col min="1" max="1" width="6.6640625" style="200" customWidth="1"/>
    <col min="2" max="2" width="77.109375" style="198" customWidth="1"/>
    <col min="3" max="3" width="11" style="198" customWidth="1"/>
    <col min="4" max="4" width="11.88671875" style="47" customWidth="1"/>
    <col min="5" max="5" width="18.5546875" style="47" customWidth="1"/>
    <col min="6" max="6" width="10.5546875" style="47" customWidth="1"/>
    <col min="7" max="7" width="14.44140625" style="87" customWidth="1"/>
    <col min="8" max="8" width="11.88671875" style="87" customWidth="1"/>
    <col min="9" max="9" width="12.6640625" style="87" customWidth="1"/>
    <col min="10" max="16384" width="9.109375" style="87"/>
  </cols>
  <sheetData>
    <row r="1" spans="1:9" x14ac:dyDescent="0.3">
      <c r="F1" s="51"/>
      <c r="G1" s="252" t="s">
        <v>375</v>
      </c>
      <c r="H1" s="252"/>
      <c r="I1" s="252"/>
    </row>
    <row r="2" spans="1:9" ht="13.5" customHeight="1" x14ac:dyDescent="0.3">
      <c r="F2" s="51"/>
      <c r="G2" s="255" t="s">
        <v>132</v>
      </c>
      <c r="H2" s="255"/>
      <c r="I2" s="255"/>
    </row>
    <row r="3" spans="1:9" ht="12.75" customHeight="1" x14ac:dyDescent="0.3">
      <c r="F3" s="52"/>
      <c r="G3" s="256" t="s">
        <v>477</v>
      </c>
      <c r="H3" s="256"/>
      <c r="I3" s="256"/>
    </row>
    <row r="4" spans="1:9" ht="45.75" customHeight="1" x14ac:dyDescent="0.3">
      <c r="G4" s="238" t="s">
        <v>460</v>
      </c>
      <c r="H4" s="238"/>
      <c r="I4" s="238"/>
    </row>
    <row r="5" spans="1:9" x14ac:dyDescent="0.3">
      <c r="A5" s="254" t="s">
        <v>125</v>
      </c>
      <c r="B5" s="254"/>
      <c r="C5" s="254"/>
      <c r="D5" s="254"/>
      <c r="E5" s="254"/>
      <c r="F5" s="254"/>
      <c r="G5" s="6"/>
    </row>
    <row r="6" spans="1:9" x14ac:dyDescent="0.3">
      <c r="A6" s="254" t="s">
        <v>464</v>
      </c>
      <c r="B6" s="254"/>
      <c r="C6" s="254"/>
      <c r="D6" s="254"/>
      <c r="E6" s="254"/>
      <c r="F6" s="254"/>
      <c r="G6" s="6"/>
    </row>
    <row r="7" spans="1:9" x14ac:dyDescent="0.3">
      <c r="A7" s="3"/>
      <c r="B7" s="124"/>
      <c r="C7" s="124"/>
      <c r="D7" s="124"/>
      <c r="E7" s="124"/>
      <c r="F7" s="124"/>
      <c r="G7" s="124"/>
    </row>
    <row r="8" spans="1:9" x14ac:dyDescent="0.3">
      <c r="G8" s="1"/>
      <c r="I8" s="1" t="s">
        <v>17</v>
      </c>
    </row>
    <row r="9" spans="1:9" ht="31.5" customHeight="1" x14ac:dyDescent="0.3">
      <c r="A9" s="7" t="s">
        <v>18</v>
      </c>
      <c r="B9" s="148" t="s">
        <v>19</v>
      </c>
      <c r="C9" s="2" t="s">
        <v>29</v>
      </c>
      <c r="D9" s="2" t="s">
        <v>14</v>
      </c>
      <c r="E9" s="2" t="s">
        <v>20</v>
      </c>
      <c r="F9" s="2" t="s">
        <v>9</v>
      </c>
      <c r="G9" s="11" t="s">
        <v>376</v>
      </c>
      <c r="H9" s="11" t="s">
        <v>381</v>
      </c>
      <c r="I9" s="11" t="s">
        <v>378</v>
      </c>
    </row>
    <row r="10" spans="1:9" x14ac:dyDescent="0.3">
      <c r="A10" s="148"/>
      <c r="B10" s="2" t="s">
        <v>21</v>
      </c>
      <c r="C10" s="2" t="s">
        <v>22</v>
      </c>
      <c r="D10" s="2" t="s">
        <v>23</v>
      </c>
      <c r="E10" s="2" t="s">
        <v>24</v>
      </c>
      <c r="F10" s="2" t="s">
        <v>25</v>
      </c>
      <c r="G10" s="2" t="s">
        <v>26</v>
      </c>
      <c r="H10" s="201"/>
      <c r="I10" s="201"/>
    </row>
    <row r="11" spans="1:9" s="202" customFormat="1" ht="31.2" x14ac:dyDescent="0.3">
      <c r="A11" s="35" t="s">
        <v>21</v>
      </c>
      <c r="B11" s="66" t="s">
        <v>156</v>
      </c>
      <c r="C11" s="54">
        <v>886</v>
      </c>
      <c r="D11" s="42"/>
      <c r="E11" s="42"/>
      <c r="F11" s="42"/>
      <c r="G11" s="55">
        <f>G12+G48+G70+G86+G110+G117</f>
        <v>6631.9000000000005</v>
      </c>
      <c r="H11" s="55">
        <f>H12+H48+H70+H86+H110+H117</f>
        <v>6183.4000000000005</v>
      </c>
      <c r="I11" s="55">
        <f>H11/G11*100</f>
        <v>93.237232165744359</v>
      </c>
    </row>
    <row r="12" spans="1:9" s="202" customFormat="1" x14ac:dyDescent="0.3">
      <c r="A12" s="35" t="s">
        <v>22</v>
      </c>
      <c r="B12" s="36" t="s">
        <v>31</v>
      </c>
      <c r="C12" s="54">
        <v>886</v>
      </c>
      <c r="D12" s="42" t="s">
        <v>0</v>
      </c>
      <c r="E12" s="42" t="s">
        <v>27</v>
      </c>
      <c r="F12" s="42" t="s">
        <v>27</v>
      </c>
      <c r="G12" s="55">
        <f>G13+G21+G33+G39</f>
        <v>5026.8</v>
      </c>
      <c r="H12" s="55">
        <f>H13+H21+H33+H39</f>
        <v>4678.9000000000005</v>
      </c>
      <c r="I12" s="55">
        <f t="shared" ref="I12:I78" si="0">H12/G12*100</f>
        <v>93.079096045197758</v>
      </c>
    </row>
    <row r="13" spans="1:9" s="202" customFormat="1" ht="31.2" x14ac:dyDescent="0.3">
      <c r="A13" s="35" t="s">
        <v>23</v>
      </c>
      <c r="B13" s="56" t="s">
        <v>69</v>
      </c>
      <c r="C13" s="54">
        <v>886</v>
      </c>
      <c r="D13" s="42" t="s">
        <v>1</v>
      </c>
      <c r="E13" s="42" t="s">
        <v>27</v>
      </c>
      <c r="F13" s="42" t="s">
        <v>27</v>
      </c>
      <c r="G13" s="55">
        <f>G14</f>
        <v>1927</v>
      </c>
      <c r="H13" s="55">
        <f t="shared" ref="H13:H15" si="1">H14</f>
        <v>1914.7</v>
      </c>
      <c r="I13" s="55">
        <f t="shared" si="0"/>
        <v>99.361702127659584</v>
      </c>
    </row>
    <row r="14" spans="1:9" x14ac:dyDescent="0.3">
      <c r="A14" s="4" t="s">
        <v>24</v>
      </c>
      <c r="B14" s="57" t="s">
        <v>67</v>
      </c>
      <c r="C14" s="53">
        <v>886</v>
      </c>
      <c r="D14" s="41" t="s">
        <v>1</v>
      </c>
      <c r="E14" s="41" t="s">
        <v>157</v>
      </c>
      <c r="F14" s="41" t="s">
        <v>27</v>
      </c>
      <c r="G14" s="33">
        <f>G15</f>
        <v>1927</v>
      </c>
      <c r="H14" s="33">
        <f t="shared" si="1"/>
        <v>1914.7</v>
      </c>
      <c r="I14" s="33">
        <f t="shared" si="0"/>
        <v>99.361702127659584</v>
      </c>
    </row>
    <row r="15" spans="1:9" x14ac:dyDescent="0.3">
      <c r="A15" s="4" t="s">
        <v>25</v>
      </c>
      <c r="B15" s="5" t="s">
        <v>68</v>
      </c>
      <c r="C15" s="53">
        <v>886</v>
      </c>
      <c r="D15" s="41" t="s">
        <v>1</v>
      </c>
      <c r="E15" s="41" t="s">
        <v>158</v>
      </c>
      <c r="F15" s="41" t="s">
        <v>27</v>
      </c>
      <c r="G15" s="33">
        <f>G16</f>
        <v>1927</v>
      </c>
      <c r="H15" s="33">
        <f t="shared" si="1"/>
        <v>1914.7</v>
      </c>
      <c r="I15" s="33">
        <f t="shared" si="0"/>
        <v>99.361702127659584</v>
      </c>
    </row>
    <row r="16" spans="1:9" ht="31.2" x14ac:dyDescent="0.3">
      <c r="A16" s="4" t="s">
        <v>26</v>
      </c>
      <c r="B16" s="5" t="s">
        <v>126</v>
      </c>
      <c r="C16" s="53">
        <v>886</v>
      </c>
      <c r="D16" s="41" t="s">
        <v>1</v>
      </c>
      <c r="E16" s="41" t="s">
        <v>159</v>
      </c>
      <c r="F16" s="41" t="s">
        <v>27</v>
      </c>
      <c r="G16" s="33">
        <f>G17+G19</f>
        <v>1927</v>
      </c>
      <c r="H16" s="33">
        <f>H17+H19</f>
        <v>1914.7</v>
      </c>
      <c r="I16" s="33">
        <f t="shared" si="0"/>
        <v>99.361702127659584</v>
      </c>
    </row>
    <row r="17" spans="1:9" ht="51" customHeight="1" x14ac:dyDescent="0.3">
      <c r="A17" s="4" t="s">
        <v>35</v>
      </c>
      <c r="B17" s="5" t="s">
        <v>199</v>
      </c>
      <c r="C17" s="53">
        <v>886</v>
      </c>
      <c r="D17" s="41" t="s">
        <v>1</v>
      </c>
      <c r="E17" s="41" t="s">
        <v>159</v>
      </c>
      <c r="F17" s="41" t="s">
        <v>28</v>
      </c>
      <c r="G17" s="33">
        <f>G18</f>
        <v>1927</v>
      </c>
      <c r="H17" s="33">
        <f>H18</f>
        <v>1914.7</v>
      </c>
      <c r="I17" s="33">
        <f t="shared" si="0"/>
        <v>99.361702127659584</v>
      </c>
    </row>
    <row r="18" spans="1:9" ht="18.75" customHeight="1" x14ac:dyDescent="0.3">
      <c r="A18" s="4" t="s">
        <v>36</v>
      </c>
      <c r="B18" s="5" t="s">
        <v>32</v>
      </c>
      <c r="C18" s="53">
        <v>886</v>
      </c>
      <c r="D18" s="41" t="s">
        <v>1</v>
      </c>
      <c r="E18" s="41" t="s">
        <v>159</v>
      </c>
      <c r="F18" s="41" t="s">
        <v>30</v>
      </c>
      <c r="G18" s="61">
        <v>1927</v>
      </c>
      <c r="H18" s="61">
        <v>1914.7</v>
      </c>
      <c r="I18" s="33">
        <f t="shared" si="0"/>
        <v>99.361702127659584</v>
      </c>
    </row>
    <row r="19" spans="1:9" ht="21.75" hidden="1" customHeight="1" outlineLevel="1" x14ac:dyDescent="0.3">
      <c r="A19" s="4" t="s">
        <v>37</v>
      </c>
      <c r="B19" s="5" t="s">
        <v>33</v>
      </c>
      <c r="C19" s="53">
        <v>886</v>
      </c>
      <c r="D19" s="41" t="s">
        <v>1</v>
      </c>
      <c r="E19" s="41" t="s">
        <v>159</v>
      </c>
      <c r="F19" s="41" t="s">
        <v>13</v>
      </c>
      <c r="G19" s="33">
        <f>G20</f>
        <v>0</v>
      </c>
      <c r="H19" s="33">
        <f>H20</f>
        <v>0</v>
      </c>
      <c r="I19" s="55" t="e">
        <f t="shared" si="0"/>
        <v>#DIV/0!</v>
      </c>
    </row>
    <row r="20" spans="1:9" ht="31.2" hidden="1" outlineLevel="1" x14ac:dyDescent="0.3">
      <c r="A20" s="4" t="s">
        <v>65</v>
      </c>
      <c r="B20" s="5" t="s">
        <v>34</v>
      </c>
      <c r="C20" s="53">
        <v>886</v>
      </c>
      <c r="D20" s="41" t="s">
        <v>1</v>
      </c>
      <c r="E20" s="41" t="s">
        <v>159</v>
      </c>
      <c r="F20" s="41" t="s">
        <v>8</v>
      </c>
      <c r="G20" s="33"/>
      <c r="H20" s="34"/>
      <c r="I20" s="55" t="e">
        <f t="shared" si="0"/>
        <v>#DIV/0!</v>
      </c>
    </row>
    <row r="21" spans="1:9" s="202" customFormat="1" ht="46.8" collapsed="1" x14ac:dyDescent="0.3">
      <c r="A21" s="35" t="s">
        <v>37</v>
      </c>
      <c r="B21" s="36" t="s">
        <v>12</v>
      </c>
      <c r="C21" s="54">
        <v>886</v>
      </c>
      <c r="D21" s="42" t="s">
        <v>2</v>
      </c>
      <c r="E21" s="42" t="s">
        <v>27</v>
      </c>
      <c r="F21" s="42" t="s">
        <v>27</v>
      </c>
      <c r="G21" s="55">
        <f t="shared" ref="G21:H23" si="2">G22</f>
        <v>3015.8</v>
      </c>
      <c r="H21" s="55">
        <f t="shared" si="2"/>
        <v>2720.2000000000003</v>
      </c>
      <c r="I21" s="55">
        <f t="shared" si="0"/>
        <v>90.198289011207649</v>
      </c>
    </row>
    <row r="22" spans="1:9" ht="38.25" customHeight="1" x14ac:dyDescent="0.3">
      <c r="A22" s="4" t="s">
        <v>65</v>
      </c>
      <c r="B22" s="57" t="s">
        <v>72</v>
      </c>
      <c r="C22" s="53">
        <v>886</v>
      </c>
      <c r="D22" s="41" t="s">
        <v>2</v>
      </c>
      <c r="E22" s="41" t="s">
        <v>160</v>
      </c>
      <c r="F22" s="41" t="s">
        <v>27</v>
      </c>
      <c r="G22" s="33">
        <f t="shared" si="2"/>
        <v>3015.8</v>
      </c>
      <c r="H22" s="33">
        <f t="shared" si="2"/>
        <v>2720.2000000000003</v>
      </c>
      <c r="I22" s="33">
        <f t="shared" si="0"/>
        <v>90.198289011207649</v>
      </c>
    </row>
    <row r="23" spans="1:9" ht="31.2" x14ac:dyDescent="0.3">
      <c r="A23" s="4" t="s">
        <v>66</v>
      </c>
      <c r="B23" s="58" t="s">
        <v>127</v>
      </c>
      <c r="C23" s="53">
        <v>886</v>
      </c>
      <c r="D23" s="41" t="s">
        <v>2</v>
      </c>
      <c r="E23" s="41" t="s">
        <v>161</v>
      </c>
      <c r="F23" s="41" t="s">
        <v>27</v>
      </c>
      <c r="G23" s="33">
        <f>G24</f>
        <v>3015.8</v>
      </c>
      <c r="H23" s="33">
        <f t="shared" si="2"/>
        <v>2720.2000000000003</v>
      </c>
      <c r="I23" s="33">
        <f t="shared" si="0"/>
        <v>90.198289011207649</v>
      </c>
    </row>
    <row r="24" spans="1:9" ht="46.8" x14ac:dyDescent="0.3">
      <c r="A24" s="4" t="s">
        <v>38</v>
      </c>
      <c r="B24" s="5" t="s">
        <v>128</v>
      </c>
      <c r="C24" s="53">
        <v>886</v>
      </c>
      <c r="D24" s="41" t="s">
        <v>2</v>
      </c>
      <c r="E24" s="41" t="s">
        <v>162</v>
      </c>
      <c r="F24" s="41" t="s">
        <v>27</v>
      </c>
      <c r="G24" s="33">
        <f>G25+G27+G29+G31</f>
        <v>3015.8</v>
      </c>
      <c r="H24" s="33">
        <f>H25+H27+H29+H31</f>
        <v>2720.2000000000003</v>
      </c>
      <c r="I24" s="33">
        <f t="shared" si="0"/>
        <v>90.198289011207649</v>
      </c>
    </row>
    <row r="25" spans="1:9" ht="51" customHeight="1" x14ac:dyDescent="0.3">
      <c r="A25" s="4" t="s">
        <v>39</v>
      </c>
      <c r="B25" s="5" t="s">
        <v>199</v>
      </c>
      <c r="C25" s="53">
        <v>886</v>
      </c>
      <c r="D25" s="41" t="s">
        <v>2</v>
      </c>
      <c r="E25" s="41" t="s">
        <v>162</v>
      </c>
      <c r="F25" s="41" t="s">
        <v>28</v>
      </c>
      <c r="G25" s="33">
        <f>G26</f>
        <v>1592.2</v>
      </c>
      <c r="H25" s="33">
        <f>H26</f>
        <v>1387.9</v>
      </c>
      <c r="I25" s="33">
        <f t="shared" si="0"/>
        <v>87.16869739982414</v>
      </c>
    </row>
    <row r="26" spans="1:9" ht="20.25" customHeight="1" x14ac:dyDescent="0.3">
      <c r="A26" s="4" t="s">
        <v>40</v>
      </c>
      <c r="B26" s="5" t="s">
        <v>32</v>
      </c>
      <c r="C26" s="53">
        <v>886</v>
      </c>
      <c r="D26" s="41" t="s">
        <v>2</v>
      </c>
      <c r="E26" s="41" t="s">
        <v>162</v>
      </c>
      <c r="F26" s="41" t="s">
        <v>30</v>
      </c>
      <c r="G26" s="33">
        <v>1592.2</v>
      </c>
      <c r="H26" s="33">
        <v>1387.9</v>
      </c>
      <c r="I26" s="33">
        <f t="shared" si="0"/>
        <v>87.16869739982414</v>
      </c>
    </row>
    <row r="27" spans="1:9" ht="21" customHeight="1" x14ac:dyDescent="0.3">
      <c r="A27" s="4" t="s">
        <v>41</v>
      </c>
      <c r="B27" s="5" t="s">
        <v>33</v>
      </c>
      <c r="C27" s="53">
        <v>886</v>
      </c>
      <c r="D27" s="41" t="s">
        <v>2</v>
      </c>
      <c r="E27" s="41" t="s">
        <v>162</v>
      </c>
      <c r="F27" s="41" t="s">
        <v>13</v>
      </c>
      <c r="G27" s="33">
        <f>G28</f>
        <v>1418.8</v>
      </c>
      <c r="H27" s="33">
        <f>H28</f>
        <v>1327.5</v>
      </c>
      <c r="I27" s="33">
        <f t="shared" si="0"/>
        <v>93.564984493938539</v>
      </c>
    </row>
    <row r="28" spans="1:9" ht="31.2" x14ac:dyDescent="0.3">
      <c r="A28" s="4" t="s">
        <v>42</v>
      </c>
      <c r="B28" s="70" t="s">
        <v>34</v>
      </c>
      <c r="C28" s="53">
        <v>886</v>
      </c>
      <c r="D28" s="41" t="s">
        <v>2</v>
      </c>
      <c r="E28" s="41" t="s">
        <v>162</v>
      </c>
      <c r="F28" s="41" t="s">
        <v>8</v>
      </c>
      <c r="G28" s="33">
        <v>1418.8</v>
      </c>
      <c r="H28" s="33">
        <v>1327.5</v>
      </c>
      <c r="I28" s="33">
        <f t="shared" si="0"/>
        <v>93.564984493938539</v>
      </c>
    </row>
    <row r="29" spans="1:9" ht="31.2" hidden="1" outlineLevel="1" x14ac:dyDescent="0.3">
      <c r="A29" s="4" t="s">
        <v>43</v>
      </c>
      <c r="B29" s="77" t="s">
        <v>228</v>
      </c>
      <c r="C29" s="53">
        <v>886</v>
      </c>
      <c r="D29" s="41" t="s">
        <v>2</v>
      </c>
      <c r="E29" s="41" t="s">
        <v>162</v>
      </c>
      <c r="F29" s="41" t="s">
        <v>104</v>
      </c>
      <c r="G29" s="33">
        <f>G30</f>
        <v>0</v>
      </c>
      <c r="H29" s="33">
        <f t="shared" ref="H29" si="3">H30</f>
        <v>0</v>
      </c>
      <c r="I29" s="33">
        <v>0</v>
      </c>
    </row>
    <row r="30" spans="1:9" hidden="1" outlineLevel="1" x14ac:dyDescent="0.3">
      <c r="A30" s="4" t="s">
        <v>70</v>
      </c>
      <c r="B30" s="63" t="s">
        <v>229</v>
      </c>
      <c r="C30" s="53">
        <v>886</v>
      </c>
      <c r="D30" s="41" t="s">
        <v>2</v>
      </c>
      <c r="E30" s="41" t="s">
        <v>162</v>
      </c>
      <c r="F30" s="41" t="s">
        <v>106</v>
      </c>
      <c r="G30" s="33">
        <v>0</v>
      </c>
      <c r="H30" s="33">
        <v>0</v>
      </c>
      <c r="I30" s="33">
        <v>0</v>
      </c>
    </row>
    <row r="31" spans="1:9" collapsed="1" x14ac:dyDescent="0.3">
      <c r="A31" s="4" t="s">
        <v>43</v>
      </c>
      <c r="B31" s="10" t="s">
        <v>75</v>
      </c>
      <c r="C31" s="53">
        <v>886</v>
      </c>
      <c r="D31" s="41" t="s">
        <v>2</v>
      </c>
      <c r="E31" s="41" t="s">
        <v>162</v>
      </c>
      <c r="F31" s="41" t="s">
        <v>11</v>
      </c>
      <c r="G31" s="33">
        <f>G32</f>
        <v>4.8</v>
      </c>
      <c r="H31" s="33">
        <f>H32</f>
        <v>4.8</v>
      </c>
      <c r="I31" s="33">
        <f t="shared" si="0"/>
        <v>100</v>
      </c>
    </row>
    <row r="32" spans="1:9" x14ac:dyDescent="0.3">
      <c r="A32" s="4" t="s">
        <v>70</v>
      </c>
      <c r="B32" s="58" t="s">
        <v>102</v>
      </c>
      <c r="C32" s="53">
        <v>886</v>
      </c>
      <c r="D32" s="41" t="s">
        <v>2</v>
      </c>
      <c r="E32" s="41" t="s">
        <v>162</v>
      </c>
      <c r="F32" s="41" t="s">
        <v>103</v>
      </c>
      <c r="G32" s="33">
        <v>4.8</v>
      </c>
      <c r="H32" s="33">
        <v>4.8</v>
      </c>
      <c r="I32" s="33">
        <f t="shared" si="0"/>
        <v>100</v>
      </c>
    </row>
    <row r="33" spans="1:9" s="202" customFormat="1" x14ac:dyDescent="0.3">
      <c r="A33" s="35" t="s">
        <v>71</v>
      </c>
      <c r="B33" s="50" t="s">
        <v>73</v>
      </c>
      <c r="C33" s="54">
        <v>886</v>
      </c>
      <c r="D33" s="43" t="s">
        <v>74</v>
      </c>
      <c r="E33" s="43"/>
      <c r="F33" s="43"/>
      <c r="G33" s="60">
        <f>G34</f>
        <v>40</v>
      </c>
      <c r="H33" s="60">
        <f t="shared" ref="H33:H37" si="4">H34</f>
        <v>0</v>
      </c>
      <c r="I33" s="55">
        <f t="shared" si="0"/>
        <v>0</v>
      </c>
    </row>
    <row r="34" spans="1:9" ht="19.5" customHeight="1" x14ac:dyDescent="0.3">
      <c r="A34" s="4" t="s">
        <v>44</v>
      </c>
      <c r="B34" s="10" t="s">
        <v>72</v>
      </c>
      <c r="C34" s="53">
        <v>886</v>
      </c>
      <c r="D34" s="44" t="s">
        <v>74</v>
      </c>
      <c r="E34" s="44" t="s">
        <v>160</v>
      </c>
      <c r="F34" s="44"/>
      <c r="G34" s="61">
        <f>G35</f>
        <v>40</v>
      </c>
      <c r="H34" s="61">
        <f t="shared" si="4"/>
        <v>0</v>
      </c>
      <c r="I34" s="33">
        <f t="shared" si="0"/>
        <v>0</v>
      </c>
    </row>
    <row r="35" spans="1:9" ht="31.2" x14ac:dyDescent="0.3">
      <c r="A35" s="4" t="s">
        <v>45</v>
      </c>
      <c r="B35" s="58" t="s">
        <v>127</v>
      </c>
      <c r="C35" s="53">
        <v>886</v>
      </c>
      <c r="D35" s="44" t="s">
        <v>74</v>
      </c>
      <c r="E35" s="44" t="s">
        <v>161</v>
      </c>
      <c r="F35" s="44"/>
      <c r="G35" s="61">
        <f>G36</f>
        <v>40</v>
      </c>
      <c r="H35" s="61">
        <f t="shared" si="4"/>
        <v>0</v>
      </c>
      <c r="I35" s="33">
        <f t="shared" si="0"/>
        <v>0</v>
      </c>
    </row>
    <row r="36" spans="1:9" ht="46.8" x14ac:dyDescent="0.3">
      <c r="A36" s="4" t="s">
        <v>46</v>
      </c>
      <c r="B36" s="10" t="s">
        <v>129</v>
      </c>
      <c r="C36" s="53">
        <v>886</v>
      </c>
      <c r="D36" s="44" t="s">
        <v>74</v>
      </c>
      <c r="E36" s="44" t="s">
        <v>163</v>
      </c>
      <c r="F36" s="44"/>
      <c r="G36" s="61">
        <f>G37</f>
        <v>40</v>
      </c>
      <c r="H36" s="61">
        <f t="shared" si="4"/>
        <v>0</v>
      </c>
      <c r="I36" s="33">
        <f t="shared" si="0"/>
        <v>0</v>
      </c>
    </row>
    <row r="37" spans="1:9" x14ac:dyDescent="0.3">
      <c r="A37" s="4" t="s">
        <v>47</v>
      </c>
      <c r="B37" s="10" t="s">
        <v>75</v>
      </c>
      <c r="C37" s="53">
        <v>886</v>
      </c>
      <c r="D37" s="44" t="s">
        <v>74</v>
      </c>
      <c r="E37" s="44" t="s">
        <v>163</v>
      </c>
      <c r="F37" s="44" t="s">
        <v>11</v>
      </c>
      <c r="G37" s="61">
        <f>G38</f>
        <v>40</v>
      </c>
      <c r="H37" s="61">
        <f t="shared" si="4"/>
        <v>0</v>
      </c>
      <c r="I37" s="33">
        <f t="shared" si="0"/>
        <v>0</v>
      </c>
    </row>
    <row r="38" spans="1:9" x14ac:dyDescent="0.3">
      <c r="A38" s="4" t="s">
        <v>48</v>
      </c>
      <c r="B38" s="10" t="s">
        <v>76</v>
      </c>
      <c r="C38" s="53">
        <v>886</v>
      </c>
      <c r="D38" s="44" t="s">
        <v>74</v>
      </c>
      <c r="E38" s="44" t="s">
        <v>163</v>
      </c>
      <c r="F38" s="44" t="s">
        <v>10</v>
      </c>
      <c r="G38" s="61">
        <v>40</v>
      </c>
      <c r="H38" s="61">
        <v>0</v>
      </c>
      <c r="I38" s="33">
        <f t="shared" si="0"/>
        <v>0</v>
      </c>
    </row>
    <row r="39" spans="1:9" s="202" customFormat="1" x14ac:dyDescent="0.3">
      <c r="A39" s="35" t="s">
        <v>49</v>
      </c>
      <c r="B39" s="45" t="s">
        <v>442</v>
      </c>
      <c r="C39" s="54">
        <v>886</v>
      </c>
      <c r="D39" s="43" t="s">
        <v>441</v>
      </c>
      <c r="E39" s="43"/>
      <c r="F39" s="43"/>
      <c r="G39" s="60">
        <f t="shared" ref="G39:H46" si="5">G40</f>
        <v>44</v>
      </c>
      <c r="H39" s="60">
        <f t="shared" si="5"/>
        <v>44</v>
      </c>
      <c r="I39" s="55">
        <f t="shared" si="0"/>
        <v>100</v>
      </c>
    </row>
    <row r="40" spans="1:9" s="202" customFormat="1" ht="31.2" x14ac:dyDescent="0.3">
      <c r="A40" s="35" t="s">
        <v>50</v>
      </c>
      <c r="B40" s="45" t="s">
        <v>443</v>
      </c>
      <c r="C40" s="54">
        <v>886</v>
      </c>
      <c r="D40" s="43" t="s">
        <v>441</v>
      </c>
      <c r="E40" s="43" t="s">
        <v>164</v>
      </c>
      <c r="F40" s="43"/>
      <c r="G40" s="60">
        <f t="shared" si="5"/>
        <v>44</v>
      </c>
      <c r="H40" s="60">
        <f t="shared" si="5"/>
        <v>44</v>
      </c>
      <c r="I40" s="55">
        <f t="shared" si="0"/>
        <v>100</v>
      </c>
    </row>
    <row r="41" spans="1:9" ht="31.2" x14ac:dyDescent="0.3">
      <c r="A41" s="4" t="s">
        <v>51</v>
      </c>
      <c r="B41" s="10" t="s">
        <v>452</v>
      </c>
      <c r="C41" s="53">
        <v>886</v>
      </c>
      <c r="D41" s="44" t="s">
        <v>441</v>
      </c>
      <c r="E41" s="44" t="s">
        <v>445</v>
      </c>
      <c r="F41" s="44"/>
      <c r="G41" s="61">
        <f>G42+G45</f>
        <v>44</v>
      </c>
      <c r="H41" s="61">
        <f>H42+H45</f>
        <v>44</v>
      </c>
      <c r="I41" s="33">
        <f t="shared" si="0"/>
        <v>100</v>
      </c>
    </row>
    <row r="42" spans="1:9" ht="78" x14ac:dyDescent="0.3">
      <c r="A42" s="35" t="s">
        <v>52</v>
      </c>
      <c r="B42" s="10" t="s">
        <v>450</v>
      </c>
      <c r="C42" s="53">
        <v>886</v>
      </c>
      <c r="D42" s="44" t="s">
        <v>447</v>
      </c>
      <c r="E42" s="44" t="s">
        <v>451</v>
      </c>
      <c r="F42" s="44"/>
      <c r="G42" s="61">
        <f>G43</f>
        <v>44</v>
      </c>
      <c r="H42" s="61">
        <f>H43</f>
        <v>44</v>
      </c>
      <c r="I42" s="33">
        <f t="shared" si="0"/>
        <v>100</v>
      </c>
    </row>
    <row r="43" spans="1:9" x14ac:dyDescent="0.3">
      <c r="A43" s="35" t="s">
        <v>53</v>
      </c>
      <c r="B43" s="10" t="s">
        <v>33</v>
      </c>
      <c r="C43" s="53">
        <v>886</v>
      </c>
      <c r="D43" s="44" t="s">
        <v>447</v>
      </c>
      <c r="E43" s="44" t="s">
        <v>451</v>
      </c>
      <c r="F43" s="44" t="s">
        <v>13</v>
      </c>
      <c r="G43" s="61">
        <f>G44</f>
        <v>44</v>
      </c>
      <c r="H43" s="61">
        <f>H44</f>
        <v>44</v>
      </c>
      <c r="I43" s="33">
        <f t="shared" si="0"/>
        <v>100</v>
      </c>
    </row>
    <row r="44" spans="1:9" ht="31.2" x14ac:dyDescent="0.3">
      <c r="A44" s="4" t="s">
        <v>54</v>
      </c>
      <c r="B44" s="10" t="s">
        <v>34</v>
      </c>
      <c r="C44" s="53">
        <v>886</v>
      </c>
      <c r="D44" s="44" t="s">
        <v>447</v>
      </c>
      <c r="E44" s="44" t="s">
        <v>451</v>
      </c>
      <c r="F44" s="44" t="s">
        <v>8</v>
      </c>
      <c r="G44" s="61">
        <v>44</v>
      </c>
      <c r="H44" s="61">
        <v>44</v>
      </c>
      <c r="I44" s="33">
        <f t="shared" si="0"/>
        <v>100</v>
      </c>
    </row>
    <row r="45" spans="1:9" ht="93.6" hidden="1" outlineLevel="1" x14ac:dyDescent="0.3">
      <c r="A45" s="35" t="s">
        <v>57</v>
      </c>
      <c r="B45" s="10" t="s">
        <v>444</v>
      </c>
      <c r="C45" s="53">
        <v>886</v>
      </c>
      <c r="D45" s="44" t="s">
        <v>441</v>
      </c>
      <c r="E45" s="44" t="s">
        <v>446</v>
      </c>
      <c r="F45" s="44"/>
      <c r="G45" s="61">
        <f t="shared" si="5"/>
        <v>0</v>
      </c>
      <c r="H45" s="61">
        <f t="shared" si="5"/>
        <v>0</v>
      </c>
      <c r="I45" s="33" t="e">
        <f t="shared" si="0"/>
        <v>#DIV/0!</v>
      </c>
    </row>
    <row r="46" spans="1:9" ht="31.2" hidden="1" outlineLevel="1" x14ac:dyDescent="0.3">
      <c r="A46" s="35" t="s">
        <v>58</v>
      </c>
      <c r="B46" s="10" t="s">
        <v>220</v>
      </c>
      <c r="C46" s="53">
        <v>886</v>
      </c>
      <c r="D46" s="44" t="s">
        <v>441</v>
      </c>
      <c r="E46" s="44" t="s">
        <v>446</v>
      </c>
      <c r="F46" s="44" t="s">
        <v>13</v>
      </c>
      <c r="G46" s="61">
        <f t="shared" si="5"/>
        <v>0</v>
      </c>
      <c r="H46" s="61">
        <f t="shared" si="5"/>
        <v>0</v>
      </c>
      <c r="I46" s="33" t="e">
        <f t="shared" si="0"/>
        <v>#DIV/0!</v>
      </c>
    </row>
    <row r="47" spans="1:9" ht="31.2" hidden="1" outlineLevel="1" x14ac:dyDescent="0.3">
      <c r="A47" s="4" t="s">
        <v>59</v>
      </c>
      <c r="B47" s="10" t="s">
        <v>34</v>
      </c>
      <c r="C47" s="53">
        <v>886</v>
      </c>
      <c r="D47" s="44" t="s">
        <v>441</v>
      </c>
      <c r="E47" s="44" t="s">
        <v>446</v>
      </c>
      <c r="F47" s="44" t="s">
        <v>8</v>
      </c>
      <c r="G47" s="61">
        <v>0</v>
      </c>
      <c r="H47" s="61">
        <v>0</v>
      </c>
      <c r="I47" s="33" t="e">
        <f t="shared" si="0"/>
        <v>#DIV/0!</v>
      </c>
    </row>
    <row r="48" spans="1:9" s="202" customFormat="1" collapsed="1" x14ac:dyDescent="0.3">
      <c r="A48" s="35" t="s">
        <v>55</v>
      </c>
      <c r="B48" s="50" t="s">
        <v>109</v>
      </c>
      <c r="C48" s="54">
        <v>886</v>
      </c>
      <c r="D48" s="43" t="s">
        <v>123</v>
      </c>
      <c r="E48" s="43"/>
      <c r="F48" s="43"/>
      <c r="G48" s="60">
        <f>G49</f>
        <v>185.2</v>
      </c>
      <c r="H48" s="60">
        <f t="shared" ref="H48" si="6">H49</f>
        <v>185.2</v>
      </c>
      <c r="I48" s="55">
        <f t="shared" si="0"/>
        <v>100</v>
      </c>
    </row>
    <row r="49" spans="1:9" s="202" customFormat="1" ht="31.2" x14ac:dyDescent="0.3">
      <c r="A49" s="35" t="s">
        <v>56</v>
      </c>
      <c r="B49" s="45" t="s">
        <v>250</v>
      </c>
      <c r="C49" s="53">
        <v>886</v>
      </c>
      <c r="D49" s="43" t="s">
        <v>194</v>
      </c>
      <c r="E49" s="43"/>
      <c r="F49" s="43"/>
      <c r="G49" s="60">
        <f>G50</f>
        <v>185.2</v>
      </c>
      <c r="H49" s="60">
        <f t="shared" ref="G49:H53" si="7">H50</f>
        <v>185.2</v>
      </c>
      <c r="I49" s="55">
        <f t="shared" si="0"/>
        <v>100</v>
      </c>
    </row>
    <row r="50" spans="1:9" ht="33" customHeight="1" x14ac:dyDescent="0.3">
      <c r="A50" s="4" t="s">
        <v>57</v>
      </c>
      <c r="B50" s="69" t="s">
        <v>202</v>
      </c>
      <c r="C50" s="53">
        <v>886</v>
      </c>
      <c r="D50" s="75" t="s">
        <v>194</v>
      </c>
      <c r="E50" s="44" t="s">
        <v>164</v>
      </c>
      <c r="F50" s="44"/>
      <c r="G50" s="61">
        <f t="shared" si="7"/>
        <v>185.2</v>
      </c>
      <c r="H50" s="61">
        <f t="shared" si="7"/>
        <v>185.2</v>
      </c>
      <c r="I50" s="33">
        <f t="shared" si="0"/>
        <v>100</v>
      </c>
    </row>
    <row r="51" spans="1:9" ht="33" customHeight="1" x14ac:dyDescent="0.3">
      <c r="A51" s="35" t="s">
        <v>58</v>
      </c>
      <c r="B51" s="71" t="s">
        <v>201</v>
      </c>
      <c r="C51" s="53">
        <v>886</v>
      </c>
      <c r="D51" s="75" t="s">
        <v>194</v>
      </c>
      <c r="E51" s="44" t="s">
        <v>165</v>
      </c>
      <c r="F51" s="44"/>
      <c r="G51" s="61">
        <f>G52+G58+G61+G55</f>
        <v>185.2</v>
      </c>
      <c r="H51" s="61">
        <f t="shared" ref="H51" si="8">H52+H58+H61+H55</f>
        <v>185.2</v>
      </c>
      <c r="I51" s="33">
        <f t="shared" si="0"/>
        <v>100</v>
      </c>
    </row>
    <row r="52" spans="1:9" ht="95.4" customHeight="1" x14ac:dyDescent="0.3">
      <c r="A52" s="35" t="s">
        <v>59</v>
      </c>
      <c r="B52" s="10" t="s">
        <v>203</v>
      </c>
      <c r="C52" s="53">
        <v>886</v>
      </c>
      <c r="D52" s="75" t="s">
        <v>194</v>
      </c>
      <c r="E52" s="44" t="s">
        <v>166</v>
      </c>
      <c r="F52" s="44"/>
      <c r="G52" s="61">
        <f t="shared" si="7"/>
        <v>182.1</v>
      </c>
      <c r="H52" s="61">
        <f t="shared" si="7"/>
        <v>182.1</v>
      </c>
      <c r="I52" s="33">
        <f t="shared" si="0"/>
        <v>100</v>
      </c>
    </row>
    <row r="53" spans="1:9" ht="19.2" customHeight="1" x14ac:dyDescent="0.3">
      <c r="A53" s="35" t="s">
        <v>60</v>
      </c>
      <c r="B53" s="5" t="s">
        <v>33</v>
      </c>
      <c r="C53" s="53">
        <v>886</v>
      </c>
      <c r="D53" s="75" t="s">
        <v>194</v>
      </c>
      <c r="E53" s="44" t="s">
        <v>166</v>
      </c>
      <c r="F53" s="44" t="s">
        <v>13</v>
      </c>
      <c r="G53" s="61">
        <f t="shared" si="7"/>
        <v>182.1</v>
      </c>
      <c r="H53" s="61">
        <f t="shared" si="7"/>
        <v>182.1</v>
      </c>
      <c r="I53" s="33">
        <f t="shared" si="0"/>
        <v>100</v>
      </c>
    </row>
    <row r="54" spans="1:9" ht="31.2" x14ac:dyDescent="0.3">
      <c r="A54" s="4" t="s">
        <v>61</v>
      </c>
      <c r="B54" s="70" t="s">
        <v>34</v>
      </c>
      <c r="C54" s="81">
        <v>886</v>
      </c>
      <c r="D54" s="82" t="s">
        <v>194</v>
      </c>
      <c r="E54" s="83" t="s">
        <v>166</v>
      </c>
      <c r="F54" s="83" t="s">
        <v>8</v>
      </c>
      <c r="G54" s="84">
        <v>182.1</v>
      </c>
      <c r="H54" s="84">
        <v>182.1</v>
      </c>
      <c r="I54" s="33">
        <f t="shared" si="0"/>
        <v>100</v>
      </c>
    </row>
    <row r="55" spans="1:9" ht="78" hidden="1" outlineLevel="1" x14ac:dyDescent="0.3">
      <c r="A55" s="4" t="s">
        <v>58</v>
      </c>
      <c r="B55" s="80" t="s">
        <v>254</v>
      </c>
      <c r="C55" s="53">
        <v>886</v>
      </c>
      <c r="D55" s="82" t="s">
        <v>194</v>
      </c>
      <c r="E55" s="83" t="s">
        <v>255</v>
      </c>
      <c r="F55" s="44"/>
      <c r="G55" s="61">
        <f>G56</f>
        <v>0</v>
      </c>
      <c r="H55" s="61">
        <f t="shared" ref="H55:H56" si="9">H56</f>
        <v>0</v>
      </c>
      <c r="I55" s="33" t="e">
        <f t="shared" si="0"/>
        <v>#DIV/0!</v>
      </c>
    </row>
    <row r="56" spans="1:9" ht="31.2" hidden="1" outlineLevel="1" x14ac:dyDescent="0.3">
      <c r="A56" s="4" t="s">
        <v>59</v>
      </c>
      <c r="B56" s="10" t="s">
        <v>220</v>
      </c>
      <c r="C56" s="53">
        <v>886</v>
      </c>
      <c r="D56" s="82" t="s">
        <v>194</v>
      </c>
      <c r="E56" s="83" t="s">
        <v>255</v>
      </c>
      <c r="F56" s="44" t="s">
        <v>13</v>
      </c>
      <c r="G56" s="61">
        <f>G57</f>
        <v>0</v>
      </c>
      <c r="H56" s="61">
        <f t="shared" si="9"/>
        <v>0</v>
      </c>
      <c r="I56" s="33" t="e">
        <f t="shared" si="0"/>
        <v>#DIV/0!</v>
      </c>
    </row>
    <row r="57" spans="1:9" ht="31.2" hidden="1" outlineLevel="1" x14ac:dyDescent="0.3">
      <c r="A57" s="4" t="s">
        <v>60</v>
      </c>
      <c r="B57" s="10" t="s">
        <v>34</v>
      </c>
      <c r="C57" s="53">
        <v>886</v>
      </c>
      <c r="D57" s="82" t="s">
        <v>194</v>
      </c>
      <c r="E57" s="83" t="s">
        <v>255</v>
      </c>
      <c r="F57" s="44" t="s">
        <v>8</v>
      </c>
      <c r="G57" s="61">
        <v>0</v>
      </c>
      <c r="H57" s="61">
        <v>0</v>
      </c>
      <c r="I57" s="33" t="e">
        <f t="shared" si="0"/>
        <v>#DIV/0!</v>
      </c>
    </row>
    <row r="58" spans="1:9" ht="78" collapsed="1" x14ac:dyDescent="0.3">
      <c r="A58" s="4" t="s">
        <v>62</v>
      </c>
      <c r="B58" s="10" t="s">
        <v>218</v>
      </c>
      <c r="C58" s="53">
        <v>886</v>
      </c>
      <c r="D58" s="75" t="s">
        <v>194</v>
      </c>
      <c r="E58" s="44" t="s">
        <v>219</v>
      </c>
      <c r="F58" s="44"/>
      <c r="G58" s="61">
        <f>G59</f>
        <v>3</v>
      </c>
      <c r="H58" s="61">
        <f t="shared" ref="H58:H59" si="10">H59</f>
        <v>3</v>
      </c>
      <c r="I58" s="33">
        <f t="shared" si="0"/>
        <v>100</v>
      </c>
    </row>
    <row r="59" spans="1:9" ht="31.2" x14ac:dyDescent="0.3">
      <c r="A59" s="4" t="s">
        <v>63</v>
      </c>
      <c r="B59" s="10" t="s">
        <v>220</v>
      </c>
      <c r="C59" s="53">
        <v>886</v>
      </c>
      <c r="D59" s="75" t="s">
        <v>194</v>
      </c>
      <c r="E59" s="44" t="s">
        <v>219</v>
      </c>
      <c r="F59" s="48">
        <v>200</v>
      </c>
      <c r="G59" s="61">
        <f>G60</f>
        <v>3</v>
      </c>
      <c r="H59" s="61">
        <f t="shared" si="10"/>
        <v>3</v>
      </c>
      <c r="I59" s="33">
        <f t="shared" si="0"/>
        <v>100</v>
      </c>
    </row>
    <row r="60" spans="1:9" ht="31.2" x14ac:dyDescent="0.3">
      <c r="A60" s="4" t="s">
        <v>64</v>
      </c>
      <c r="B60" s="10" t="s">
        <v>34</v>
      </c>
      <c r="C60" s="53">
        <v>886</v>
      </c>
      <c r="D60" s="75" t="s">
        <v>194</v>
      </c>
      <c r="E60" s="44" t="s">
        <v>219</v>
      </c>
      <c r="F60" s="48">
        <v>240</v>
      </c>
      <c r="G60" s="61">
        <v>3</v>
      </c>
      <c r="H60" s="61">
        <v>3</v>
      </c>
      <c r="I60" s="33">
        <f t="shared" si="0"/>
        <v>100</v>
      </c>
    </row>
    <row r="61" spans="1:9" ht="83.4" customHeight="1" x14ac:dyDescent="0.3">
      <c r="A61" s="4" t="s">
        <v>81</v>
      </c>
      <c r="B61" s="10" t="s">
        <v>204</v>
      </c>
      <c r="C61" s="53">
        <v>886</v>
      </c>
      <c r="D61" s="44" t="s">
        <v>194</v>
      </c>
      <c r="E61" s="44" t="s">
        <v>195</v>
      </c>
      <c r="F61" s="44"/>
      <c r="G61" s="61">
        <f t="shared" ref="G61:H62" si="11">G62</f>
        <v>0.1</v>
      </c>
      <c r="H61" s="61">
        <f t="shared" si="11"/>
        <v>0.1</v>
      </c>
      <c r="I61" s="33">
        <f t="shared" si="0"/>
        <v>100</v>
      </c>
    </row>
    <row r="62" spans="1:9" ht="19.95" customHeight="1" x14ac:dyDescent="0.3">
      <c r="A62" s="4" t="s">
        <v>82</v>
      </c>
      <c r="B62" s="5" t="s">
        <v>33</v>
      </c>
      <c r="C62" s="53">
        <v>886</v>
      </c>
      <c r="D62" s="44" t="s">
        <v>194</v>
      </c>
      <c r="E62" s="44" t="s">
        <v>195</v>
      </c>
      <c r="F62" s="44" t="s">
        <v>13</v>
      </c>
      <c r="G62" s="61">
        <f t="shared" si="11"/>
        <v>0.1</v>
      </c>
      <c r="H62" s="61">
        <f t="shared" si="11"/>
        <v>0.1</v>
      </c>
      <c r="I62" s="33">
        <f t="shared" si="0"/>
        <v>100</v>
      </c>
    </row>
    <row r="63" spans="1:9" ht="31.2" x14ac:dyDescent="0.3">
      <c r="A63" s="4" t="s">
        <v>83</v>
      </c>
      <c r="B63" s="70" t="s">
        <v>34</v>
      </c>
      <c r="C63" s="53">
        <v>886</v>
      </c>
      <c r="D63" s="44" t="s">
        <v>194</v>
      </c>
      <c r="E63" s="44" t="s">
        <v>195</v>
      </c>
      <c r="F63" s="44" t="s">
        <v>8</v>
      </c>
      <c r="G63" s="61">
        <v>0.1</v>
      </c>
      <c r="H63" s="61">
        <v>0.1</v>
      </c>
      <c r="I63" s="33">
        <f t="shared" si="0"/>
        <v>100</v>
      </c>
    </row>
    <row r="64" spans="1:9" s="202" customFormat="1" ht="31.2" hidden="1" outlineLevel="1" x14ac:dyDescent="0.3">
      <c r="A64" s="4" t="s">
        <v>64</v>
      </c>
      <c r="B64" s="45" t="s">
        <v>170</v>
      </c>
      <c r="C64" s="54">
        <v>886</v>
      </c>
      <c r="D64" s="43" t="s">
        <v>174</v>
      </c>
      <c r="E64" s="43"/>
      <c r="F64" s="43"/>
      <c r="G64" s="60">
        <f>G65</f>
        <v>0</v>
      </c>
      <c r="H64" s="60">
        <f t="shared" ref="H64:H68" si="12">H65</f>
        <v>0</v>
      </c>
      <c r="I64" s="55" t="e">
        <f t="shared" si="0"/>
        <v>#DIV/0!</v>
      </c>
    </row>
    <row r="65" spans="1:9" hidden="1" outlineLevel="1" x14ac:dyDescent="0.3">
      <c r="A65" s="4" t="s">
        <v>81</v>
      </c>
      <c r="B65" s="57" t="s">
        <v>72</v>
      </c>
      <c r="C65" s="53">
        <v>886</v>
      </c>
      <c r="D65" s="47" t="s">
        <v>174</v>
      </c>
      <c r="E65" s="44" t="s">
        <v>172</v>
      </c>
      <c r="F65" s="44"/>
      <c r="G65" s="61">
        <f>G66</f>
        <v>0</v>
      </c>
      <c r="H65" s="61">
        <f t="shared" si="12"/>
        <v>0</v>
      </c>
      <c r="I65" s="55" t="e">
        <f t="shared" si="0"/>
        <v>#DIV/0!</v>
      </c>
    </row>
    <row r="66" spans="1:9" ht="31.2" hidden="1" outlineLevel="1" x14ac:dyDescent="0.3">
      <c r="A66" s="4" t="s">
        <v>82</v>
      </c>
      <c r="B66" s="58" t="s">
        <v>175</v>
      </c>
      <c r="C66" s="53">
        <v>886</v>
      </c>
      <c r="D66" s="44" t="s">
        <v>174</v>
      </c>
      <c r="E66" s="44" t="s">
        <v>161</v>
      </c>
      <c r="F66" s="44"/>
      <c r="G66" s="61">
        <f>G67</f>
        <v>0</v>
      </c>
      <c r="H66" s="61">
        <f t="shared" si="12"/>
        <v>0</v>
      </c>
      <c r="I66" s="55" t="e">
        <f t="shared" si="0"/>
        <v>#DIV/0!</v>
      </c>
    </row>
    <row r="67" spans="1:9" hidden="1" outlineLevel="1" x14ac:dyDescent="0.3">
      <c r="A67" s="4" t="s">
        <v>83</v>
      </c>
      <c r="B67" s="10" t="s">
        <v>171</v>
      </c>
      <c r="C67" s="53">
        <v>886</v>
      </c>
      <c r="D67" s="44" t="s">
        <v>174</v>
      </c>
      <c r="E67" s="44" t="s">
        <v>173</v>
      </c>
      <c r="F67" s="44"/>
      <c r="G67" s="61">
        <f>G68</f>
        <v>0</v>
      </c>
      <c r="H67" s="61">
        <f t="shared" si="12"/>
        <v>0</v>
      </c>
      <c r="I67" s="55" t="e">
        <f t="shared" si="0"/>
        <v>#DIV/0!</v>
      </c>
    </row>
    <row r="68" spans="1:9" ht="31.2" hidden="1" customHeight="1" outlineLevel="1" x14ac:dyDescent="0.3">
      <c r="A68" s="4" t="s">
        <v>84</v>
      </c>
      <c r="B68" s="10" t="s">
        <v>192</v>
      </c>
      <c r="C68" s="53">
        <v>886</v>
      </c>
      <c r="D68" s="44" t="s">
        <v>174</v>
      </c>
      <c r="E68" s="44" t="s">
        <v>173</v>
      </c>
      <c r="F68" s="48">
        <v>200</v>
      </c>
      <c r="G68" s="61">
        <f>G69</f>
        <v>0</v>
      </c>
      <c r="H68" s="61">
        <f t="shared" si="12"/>
        <v>0</v>
      </c>
      <c r="I68" s="55" t="e">
        <f t="shared" si="0"/>
        <v>#DIV/0!</v>
      </c>
    </row>
    <row r="69" spans="1:9" ht="31.2" hidden="1" outlineLevel="1" x14ac:dyDescent="0.3">
      <c r="A69" s="4" t="s">
        <v>85</v>
      </c>
      <c r="B69" s="10" t="s">
        <v>34</v>
      </c>
      <c r="C69" s="53">
        <v>886</v>
      </c>
      <c r="D69" s="44" t="s">
        <v>174</v>
      </c>
      <c r="E69" s="44" t="s">
        <v>173</v>
      </c>
      <c r="F69" s="48">
        <v>240</v>
      </c>
      <c r="G69" s="61"/>
      <c r="H69" s="61"/>
      <c r="I69" s="55" t="e">
        <f t="shared" si="0"/>
        <v>#DIV/0!</v>
      </c>
    </row>
    <row r="70" spans="1:9" s="202" customFormat="1" collapsed="1" x14ac:dyDescent="0.3">
      <c r="A70" s="4" t="s">
        <v>84</v>
      </c>
      <c r="B70" s="50" t="s">
        <v>79</v>
      </c>
      <c r="C70" s="54">
        <v>886</v>
      </c>
      <c r="D70" s="43" t="s">
        <v>115</v>
      </c>
      <c r="E70" s="43"/>
      <c r="F70" s="43"/>
      <c r="G70" s="60">
        <f>G71+G80</f>
        <v>132.30000000000001</v>
      </c>
      <c r="H70" s="60">
        <f>H71+H80</f>
        <v>60</v>
      </c>
      <c r="I70" s="55">
        <f t="shared" si="0"/>
        <v>45.351473922902493</v>
      </c>
    </row>
    <row r="71" spans="1:9" s="202" customFormat="1" x14ac:dyDescent="0.3">
      <c r="A71" s="35" t="s">
        <v>85</v>
      </c>
      <c r="B71" s="56" t="s">
        <v>77</v>
      </c>
      <c r="C71" s="54">
        <v>886</v>
      </c>
      <c r="D71" s="62" t="s">
        <v>78</v>
      </c>
      <c r="E71" s="42"/>
      <c r="F71" s="42"/>
      <c r="G71" s="55">
        <f>G72</f>
        <v>132.30000000000001</v>
      </c>
      <c r="H71" s="55">
        <f t="shared" ref="H71:H75" si="13">H72</f>
        <v>60</v>
      </c>
      <c r="I71" s="55">
        <f t="shared" si="0"/>
        <v>45.351473922902493</v>
      </c>
    </row>
    <row r="72" spans="1:9" s="202" customFormat="1" ht="35.25" customHeight="1" x14ac:dyDescent="0.3">
      <c r="A72" s="35" t="s">
        <v>86</v>
      </c>
      <c r="B72" s="69" t="s">
        <v>202</v>
      </c>
      <c r="C72" s="54">
        <v>886</v>
      </c>
      <c r="D72" s="62" t="s">
        <v>78</v>
      </c>
      <c r="E72" s="43" t="s">
        <v>164</v>
      </c>
      <c r="F72" s="42"/>
      <c r="G72" s="55">
        <f>G73</f>
        <v>132.30000000000001</v>
      </c>
      <c r="H72" s="55">
        <f t="shared" si="13"/>
        <v>60</v>
      </c>
      <c r="I72" s="55">
        <f t="shared" si="0"/>
        <v>45.351473922902493</v>
      </c>
    </row>
    <row r="73" spans="1:9" s="202" customFormat="1" ht="53.4" customHeight="1" x14ac:dyDescent="0.3">
      <c r="A73" s="35" t="s">
        <v>87</v>
      </c>
      <c r="B73" s="72" t="s">
        <v>206</v>
      </c>
      <c r="C73" s="54">
        <v>886</v>
      </c>
      <c r="D73" s="42" t="s">
        <v>78</v>
      </c>
      <c r="E73" s="42" t="s">
        <v>167</v>
      </c>
      <c r="F73" s="42"/>
      <c r="G73" s="55">
        <f>G74+G77</f>
        <v>132.30000000000001</v>
      </c>
      <c r="H73" s="55">
        <f t="shared" ref="H73" si="14">H74+H77</f>
        <v>60</v>
      </c>
      <c r="I73" s="55">
        <f t="shared" si="0"/>
        <v>45.351473922902493</v>
      </c>
    </row>
    <row r="74" spans="1:9" ht="119.25" customHeight="1" x14ac:dyDescent="0.3">
      <c r="A74" s="35" t="s">
        <v>88</v>
      </c>
      <c r="B74" s="10" t="s">
        <v>223</v>
      </c>
      <c r="C74" s="53">
        <v>886</v>
      </c>
      <c r="D74" s="41" t="s">
        <v>78</v>
      </c>
      <c r="E74" s="41" t="s">
        <v>168</v>
      </c>
      <c r="F74" s="41"/>
      <c r="G74" s="33">
        <f>G75</f>
        <v>132.30000000000001</v>
      </c>
      <c r="H74" s="33">
        <f t="shared" si="13"/>
        <v>60</v>
      </c>
      <c r="I74" s="33">
        <f t="shared" si="0"/>
        <v>45.351473922902493</v>
      </c>
    </row>
    <row r="75" spans="1:9" x14ac:dyDescent="0.3">
      <c r="A75" s="4" t="s">
        <v>89</v>
      </c>
      <c r="B75" s="5" t="s">
        <v>33</v>
      </c>
      <c r="C75" s="53">
        <v>886</v>
      </c>
      <c r="D75" s="41" t="s">
        <v>78</v>
      </c>
      <c r="E75" s="41" t="s">
        <v>168</v>
      </c>
      <c r="F75" s="44" t="s">
        <v>13</v>
      </c>
      <c r="G75" s="33">
        <f>G76</f>
        <v>132.30000000000001</v>
      </c>
      <c r="H75" s="33">
        <f t="shared" si="13"/>
        <v>60</v>
      </c>
      <c r="I75" s="33">
        <f t="shared" si="0"/>
        <v>45.351473922902493</v>
      </c>
    </row>
    <row r="76" spans="1:9" ht="31.2" x14ac:dyDescent="0.3">
      <c r="A76" s="4" t="s">
        <v>90</v>
      </c>
      <c r="B76" s="70" t="s">
        <v>34</v>
      </c>
      <c r="C76" s="53">
        <v>886</v>
      </c>
      <c r="D76" s="41" t="s">
        <v>78</v>
      </c>
      <c r="E76" s="41" t="s">
        <v>168</v>
      </c>
      <c r="F76" s="44" t="s">
        <v>8</v>
      </c>
      <c r="G76" s="33">
        <v>132.30000000000001</v>
      </c>
      <c r="H76" s="33">
        <v>60</v>
      </c>
      <c r="I76" s="33">
        <f t="shared" si="0"/>
        <v>45.351473922902493</v>
      </c>
    </row>
    <row r="77" spans="1:9" ht="109.2" hidden="1" outlineLevel="1" x14ac:dyDescent="0.3">
      <c r="A77" s="35" t="s">
        <v>181</v>
      </c>
      <c r="B77" s="10" t="s">
        <v>226</v>
      </c>
      <c r="C77" s="53">
        <v>886</v>
      </c>
      <c r="D77" s="41" t="s">
        <v>116</v>
      </c>
      <c r="E77" s="41" t="s">
        <v>227</v>
      </c>
      <c r="F77" s="44"/>
      <c r="G77" s="33">
        <f>G78</f>
        <v>0</v>
      </c>
      <c r="H77" s="33">
        <f t="shared" ref="H77:H78" si="15">H78</f>
        <v>0</v>
      </c>
      <c r="I77" s="33" t="e">
        <f t="shared" si="0"/>
        <v>#DIV/0!</v>
      </c>
    </row>
    <row r="78" spans="1:9" hidden="1" outlineLevel="1" x14ac:dyDescent="0.3">
      <c r="A78" s="4" t="s">
        <v>182</v>
      </c>
      <c r="B78" s="5" t="s">
        <v>33</v>
      </c>
      <c r="C78" s="53">
        <v>886</v>
      </c>
      <c r="D78" s="41" t="s">
        <v>78</v>
      </c>
      <c r="E78" s="41" t="s">
        <v>227</v>
      </c>
      <c r="F78" s="76" t="s">
        <v>13</v>
      </c>
      <c r="G78" s="33">
        <f>G79</f>
        <v>0</v>
      </c>
      <c r="H78" s="33">
        <f t="shared" si="15"/>
        <v>0</v>
      </c>
      <c r="I78" s="33" t="e">
        <f t="shared" si="0"/>
        <v>#DIV/0!</v>
      </c>
    </row>
    <row r="79" spans="1:9" ht="31.2" hidden="1" outlineLevel="1" x14ac:dyDescent="0.3">
      <c r="A79" s="4" t="s">
        <v>183</v>
      </c>
      <c r="B79" s="74" t="s">
        <v>34</v>
      </c>
      <c r="C79" s="53">
        <v>886</v>
      </c>
      <c r="D79" s="41" t="s">
        <v>78</v>
      </c>
      <c r="E79" s="41" t="s">
        <v>227</v>
      </c>
      <c r="F79" s="44" t="s">
        <v>8</v>
      </c>
      <c r="G79" s="33">
        <v>0</v>
      </c>
      <c r="H79" s="34">
        <v>0</v>
      </c>
      <c r="I79" s="33" t="e">
        <f t="shared" ref="I79:I130" si="16">H79/G79*100</f>
        <v>#DIV/0!</v>
      </c>
    </row>
    <row r="80" spans="1:9" s="202" customFormat="1" hidden="1" outlineLevel="1" collapsed="1" x14ac:dyDescent="0.3">
      <c r="A80" s="35" t="s">
        <v>178</v>
      </c>
      <c r="B80" s="45" t="s">
        <v>91</v>
      </c>
      <c r="C80" s="54">
        <v>886</v>
      </c>
      <c r="D80" s="43" t="s">
        <v>92</v>
      </c>
      <c r="E80" s="42"/>
      <c r="F80" s="42"/>
      <c r="G80" s="55">
        <f>G81</f>
        <v>0</v>
      </c>
      <c r="H80" s="55">
        <f t="shared" ref="H80:H84" si="17">H81</f>
        <v>0</v>
      </c>
      <c r="I80" s="55" t="e">
        <f t="shared" si="16"/>
        <v>#DIV/0!</v>
      </c>
    </row>
    <row r="81" spans="1:9" s="202" customFormat="1" ht="36" hidden="1" customHeight="1" outlineLevel="1" x14ac:dyDescent="0.3">
      <c r="A81" s="35" t="s">
        <v>179</v>
      </c>
      <c r="B81" s="69" t="s">
        <v>202</v>
      </c>
      <c r="C81" s="54">
        <v>886</v>
      </c>
      <c r="D81" s="62" t="s">
        <v>92</v>
      </c>
      <c r="E81" s="43" t="s">
        <v>164</v>
      </c>
      <c r="F81" s="42"/>
      <c r="G81" s="55">
        <f>G82</f>
        <v>0</v>
      </c>
      <c r="H81" s="55">
        <f t="shared" si="17"/>
        <v>0</v>
      </c>
      <c r="I81" s="55" t="e">
        <f t="shared" si="16"/>
        <v>#DIV/0!</v>
      </c>
    </row>
    <row r="82" spans="1:9" s="202" customFormat="1" ht="31.2" hidden="1" outlineLevel="1" x14ac:dyDescent="0.3">
      <c r="A82" s="35" t="s">
        <v>180</v>
      </c>
      <c r="B82" s="73" t="s">
        <v>452</v>
      </c>
      <c r="C82" s="54">
        <v>886</v>
      </c>
      <c r="D82" s="62" t="s">
        <v>92</v>
      </c>
      <c r="E82" s="42" t="s">
        <v>210</v>
      </c>
      <c r="F82" s="42"/>
      <c r="G82" s="55">
        <f>G83</f>
        <v>0</v>
      </c>
      <c r="H82" s="55">
        <f t="shared" si="17"/>
        <v>0</v>
      </c>
      <c r="I82" s="55" t="e">
        <f t="shared" si="16"/>
        <v>#DIV/0!</v>
      </c>
    </row>
    <row r="83" spans="1:9" ht="84" hidden="1" customHeight="1" outlineLevel="1" x14ac:dyDescent="0.3">
      <c r="A83" s="4" t="s">
        <v>181</v>
      </c>
      <c r="B83" s="58" t="s">
        <v>453</v>
      </c>
      <c r="C83" s="53">
        <v>886</v>
      </c>
      <c r="D83" s="59" t="s">
        <v>92</v>
      </c>
      <c r="E83" s="44" t="s">
        <v>209</v>
      </c>
      <c r="F83" s="41"/>
      <c r="G83" s="33">
        <f>G84</f>
        <v>0</v>
      </c>
      <c r="H83" s="33">
        <f t="shared" si="17"/>
        <v>0</v>
      </c>
      <c r="I83" s="33" t="e">
        <f t="shared" si="16"/>
        <v>#DIV/0!</v>
      </c>
    </row>
    <row r="84" spans="1:9" ht="18" hidden="1" customHeight="1" outlineLevel="1" x14ac:dyDescent="0.3">
      <c r="A84" s="4" t="s">
        <v>182</v>
      </c>
      <c r="B84" s="5" t="s">
        <v>33</v>
      </c>
      <c r="C84" s="53">
        <v>886</v>
      </c>
      <c r="D84" s="59" t="s">
        <v>92</v>
      </c>
      <c r="E84" s="44" t="s">
        <v>209</v>
      </c>
      <c r="F84" s="44" t="s">
        <v>13</v>
      </c>
      <c r="G84" s="33">
        <f>G85</f>
        <v>0</v>
      </c>
      <c r="H84" s="33">
        <f t="shared" si="17"/>
        <v>0</v>
      </c>
      <c r="I84" s="33" t="e">
        <f t="shared" si="16"/>
        <v>#DIV/0!</v>
      </c>
    </row>
    <row r="85" spans="1:9" ht="31.2" hidden="1" outlineLevel="1" x14ac:dyDescent="0.3">
      <c r="A85" s="4" t="s">
        <v>183</v>
      </c>
      <c r="B85" s="70" t="s">
        <v>34</v>
      </c>
      <c r="C85" s="53">
        <v>886</v>
      </c>
      <c r="D85" s="59" t="s">
        <v>92</v>
      </c>
      <c r="E85" s="44" t="s">
        <v>209</v>
      </c>
      <c r="F85" s="44" t="s">
        <v>8</v>
      </c>
      <c r="G85" s="33">
        <v>0</v>
      </c>
      <c r="H85" s="33">
        <v>0</v>
      </c>
      <c r="I85" s="33" t="e">
        <f t="shared" si="16"/>
        <v>#DIV/0!</v>
      </c>
    </row>
    <row r="86" spans="1:9" s="202" customFormat="1" collapsed="1" x14ac:dyDescent="0.3">
      <c r="A86" s="35" t="s">
        <v>97</v>
      </c>
      <c r="B86" s="45" t="s">
        <v>93</v>
      </c>
      <c r="C86" s="54">
        <v>886</v>
      </c>
      <c r="D86" s="43" t="s">
        <v>3</v>
      </c>
      <c r="E86" s="42"/>
      <c r="F86" s="42"/>
      <c r="G86" s="55">
        <f>G87+G93</f>
        <v>648.29999999999995</v>
      </c>
      <c r="H86" s="55">
        <f>H87+H93</f>
        <v>620</v>
      </c>
      <c r="I86" s="55">
        <f t="shared" si="16"/>
        <v>95.634737004473251</v>
      </c>
    </row>
    <row r="87" spans="1:9" hidden="1" outlineLevel="1" x14ac:dyDescent="0.3">
      <c r="A87" s="4" t="s">
        <v>63</v>
      </c>
      <c r="B87" s="10" t="s">
        <v>94</v>
      </c>
      <c r="C87" s="53">
        <v>886</v>
      </c>
      <c r="D87" s="44" t="s">
        <v>4</v>
      </c>
      <c r="E87" s="41"/>
      <c r="F87" s="41"/>
      <c r="G87" s="33">
        <f>G88</f>
        <v>0</v>
      </c>
      <c r="H87" s="33">
        <f t="shared" ref="H87:H91" si="18">H88</f>
        <v>0</v>
      </c>
      <c r="I87" s="55" t="e">
        <f t="shared" si="16"/>
        <v>#DIV/0!</v>
      </c>
    </row>
    <row r="88" spans="1:9" ht="36" hidden="1" customHeight="1" outlineLevel="1" x14ac:dyDescent="0.3">
      <c r="A88" s="4" t="s">
        <v>64</v>
      </c>
      <c r="B88" s="58" t="s">
        <v>130</v>
      </c>
      <c r="C88" s="53">
        <v>886</v>
      </c>
      <c r="D88" s="41" t="s">
        <v>4</v>
      </c>
      <c r="E88" s="41" t="s">
        <v>80</v>
      </c>
      <c r="F88" s="41"/>
      <c r="G88" s="33">
        <f>G89</f>
        <v>0</v>
      </c>
      <c r="H88" s="33">
        <f t="shared" si="18"/>
        <v>0</v>
      </c>
      <c r="I88" s="55" t="e">
        <f t="shared" si="16"/>
        <v>#DIV/0!</v>
      </c>
    </row>
    <row r="89" spans="1:9" ht="62.4" hidden="1" outlineLevel="1" x14ac:dyDescent="0.3">
      <c r="A89" s="4" t="s">
        <v>81</v>
      </c>
      <c r="B89" s="5" t="s">
        <v>131</v>
      </c>
      <c r="C89" s="53">
        <v>886</v>
      </c>
      <c r="D89" s="41" t="s">
        <v>4</v>
      </c>
      <c r="E89" s="41" t="s">
        <v>108</v>
      </c>
      <c r="F89" s="41"/>
      <c r="G89" s="33">
        <f>G90</f>
        <v>0</v>
      </c>
      <c r="H89" s="33">
        <f t="shared" si="18"/>
        <v>0</v>
      </c>
      <c r="I89" s="55" t="e">
        <f t="shared" si="16"/>
        <v>#DIV/0!</v>
      </c>
    </row>
    <row r="90" spans="1:9" hidden="1" outlineLevel="1" x14ac:dyDescent="0.3">
      <c r="A90" s="4" t="s">
        <v>82</v>
      </c>
      <c r="B90" s="5" t="s">
        <v>95</v>
      </c>
      <c r="C90" s="53">
        <v>886</v>
      </c>
      <c r="D90" s="41" t="s">
        <v>4</v>
      </c>
      <c r="E90" s="41" t="s">
        <v>124</v>
      </c>
      <c r="F90" s="41"/>
      <c r="G90" s="33">
        <f>G91</f>
        <v>0</v>
      </c>
      <c r="H90" s="33">
        <f t="shared" si="18"/>
        <v>0</v>
      </c>
      <c r="I90" s="55" t="e">
        <f t="shared" si="16"/>
        <v>#DIV/0!</v>
      </c>
    </row>
    <row r="91" spans="1:9" ht="33.6" hidden="1" customHeight="1" outlineLevel="1" x14ac:dyDescent="0.3">
      <c r="A91" s="4" t="s">
        <v>83</v>
      </c>
      <c r="B91" s="63" t="s">
        <v>105</v>
      </c>
      <c r="C91" s="53">
        <v>886</v>
      </c>
      <c r="D91" s="41" t="s">
        <v>4</v>
      </c>
      <c r="E91" s="41" t="s">
        <v>124</v>
      </c>
      <c r="F91" s="44" t="s">
        <v>104</v>
      </c>
      <c r="G91" s="33">
        <f>G92</f>
        <v>0</v>
      </c>
      <c r="H91" s="33">
        <f t="shared" si="18"/>
        <v>0</v>
      </c>
      <c r="I91" s="55" t="e">
        <f t="shared" si="16"/>
        <v>#DIV/0!</v>
      </c>
    </row>
    <row r="92" spans="1:9" hidden="1" outlineLevel="1" x14ac:dyDescent="0.3">
      <c r="A92" s="4" t="s">
        <v>84</v>
      </c>
      <c r="B92" s="63" t="s">
        <v>107</v>
      </c>
      <c r="C92" s="53">
        <v>886</v>
      </c>
      <c r="D92" s="41" t="s">
        <v>4</v>
      </c>
      <c r="E92" s="41" t="s">
        <v>124</v>
      </c>
      <c r="F92" s="44" t="s">
        <v>106</v>
      </c>
      <c r="G92" s="33"/>
      <c r="H92" s="33"/>
      <c r="I92" s="55" t="e">
        <f t="shared" si="16"/>
        <v>#DIV/0!</v>
      </c>
    </row>
    <row r="93" spans="1:9" s="202" customFormat="1" collapsed="1" x14ac:dyDescent="0.3">
      <c r="A93" s="35" t="s">
        <v>98</v>
      </c>
      <c r="B93" s="45" t="s">
        <v>96</v>
      </c>
      <c r="C93" s="54">
        <v>886</v>
      </c>
      <c r="D93" s="43" t="s">
        <v>5</v>
      </c>
      <c r="E93" s="42"/>
      <c r="F93" s="42"/>
      <c r="G93" s="55">
        <f t="shared" ref="G93:H94" si="19">G94</f>
        <v>648.29999999999995</v>
      </c>
      <c r="H93" s="55">
        <f t="shared" si="19"/>
        <v>620</v>
      </c>
      <c r="I93" s="55">
        <f t="shared" si="16"/>
        <v>95.634737004473251</v>
      </c>
    </row>
    <row r="94" spans="1:9" ht="34.5" customHeight="1" x14ac:dyDescent="0.3">
      <c r="A94" s="4" t="s">
        <v>99</v>
      </c>
      <c r="B94" s="69" t="s">
        <v>202</v>
      </c>
      <c r="C94" s="53">
        <v>886</v>
      </c>
      <c r="D94" s="44" t="s">
        <v>5</v>
      </c>
      <c r="E94" s="44" t="s">
        <v>164</v>
      </c>
      <c r="F94" s="41"/>
      <c r="G94" s="33">
        <f t="shared" si="19"/>
        <v>648.29999999999995</v>
      </c>
      <c r="H94" s="33">
        <f t="shared" si="19"/>
        <v>620</v>
      </c>
      <c r="I94" s="33">
        <f t="shared" si="16"/>
        <v>95.634737004473251</v>
      </c>
    </row>
    <row r="95" spans="1:9" ht="33.6" customHeight="1" x14ac:dyDescent="0.3">
      <c r="A95" s="4" t="s">
        <v>176</v>
      </c>
      <c r="B95" s="36" t="s">
        <v>205</v>
      </c>
      <c r="C95" s="53">
        <v>886</v>
      </c>
      <c r="D95" s="41" t="s">
        <v>5</v>
      </c>
      <c r="E95" s="41" t="s">
        <v>169</v>
      </c>
      <c r="F95" s="41"/>
      <c r="G95" s="33">
        <f>G99+G102+G107+G96</f>
        <v>648.29999999999995</v>
      </c>
      <c r="H95" s="33">
        <f t="shared" ref="H95" si="20">H99+H102+H107+H96</f>
        <v>620</v>
      </c>
      <c r="I95" s="33">
        <f t="shared" si="16"/>
        <v>95.634737004473251</v>
      </c>
    </row>
    <row r="96" spans="1:9" ht="75.599999999999994" hidden="1" customHeight="1" outlineLevel="1" x14ac:dyDescent="0.3">
      <c r="A96" s="4" t="s">
        <v>188</v>
      </c>
      <c r="B96" s="199" t="s">
        <v>252</v>
      </c>
      <c r="C96" s="53">
        <v>886</v>
      </c>
      <c r="D96" s="41" t="s">
        <v>5</v>
      </c>
      <c r="E96" s="41" t="s">
        <v>253</v>
      </c>
      <c r="F96" s="41"/>
      <c r="G96" s="33">
        <f>G97</f>
        <v>0</v>
      </c>
      <c r="H96" s="33">
        <f t="shared" ref="H96:H97" si="21">H97</f>
        <v>0</v>
      </c>
      <c r="I96" s="33" t="e">
        <f t="shared" si="16"/>
        <v>#DIV/0!</v>
      </c>
    </row>
    <row r="97" spans="1:9" ht="33.6" hidden="1" customHeight="1" outlineLevel="1" x14ac:dyDescent="0.3">
      <c r="A97" s="4" t="s">
        <v>189</v>
      </c>
      <c r="B97" s="77" t="s">
        <v>228</v>
      </c>
      <c r="C97" s="53">
        <v>886</v>
      </c>
      <c r="D97" s="41" t="s">
        <v>5</v>
      </c>
      <c r="E97" s="41" t="s">
        <v>253</v>
      </c>
      <c r="F97" s="41" t="s">
        <v>104</v>
      </c>
      <c r="G97" s="33">
        <f>G98</f>
        <v>0</v>
      </c>
      <c r="H97" s="33">
        <f t="shared" si="21"/>
        <v>0</v>
      </c>
      <c r="I97" s="33" t="e">
        <f t="shared" si="16"/>
        <v>#DIV/0!</v>
      </c>
    </row>
    <row r="98" spans="1:9" ht="33.6" hidden="1" customHeight="1" outlineLevel="1" x14ac:dyDescent="0.3">
      <c r="A98" s="4" t="s">
        <v>190</v>
      </c>
      <c r="B98" s="63" t="s">
        <v>229</v>
      </c>
      <c r="C98" s="53">
        <v>886</v>
      </c>
      <c r="D98" s="41" t="s">
        <v>5</v>
      </c>
      <c r="E98" s="41" t="s">
        <v>253</v>
      </c>
      <c r="F98" s="41" t="s">
        <v>106</v>
      </c>
      <c r="G98" s="33">
        <v>0</v>
      </c>
      <c r="H98" s="33">
        <v>0</v>
      </c>
      <c r="I98" s="33" t="e">
        <f t="shared" si="16"/>
        <v>#DIV/0!</v>
      </c>
    </row>
    <row r="99" spans="1:9" ht="65.400000000000006" customHeight="1" collapsed="1" x14ac:dyDescent="0.3">
      <c r="A99" s="35" t="s">
        <v>177</v>
      </c>
      <c r="B99" s="5" t="s">
        <v>207</v>
      </c>
      <c r="C99" s="53">
        <v>886</v>
      </c>
      <c r="D99" s="41" t="s">
        <v>5</v>
      </c>
      <c r="E99" s="41" t="s">
        <v>196</v>
      </c>
      <c r="F99" s="41"/>
      <c r="G99" s="33">
        <f t="shared" ref="G99:H100" si="22">G100</f>
        <v>68.900000000000006</v>
      </c>
      <c r="H99" s="33">
        <f t="shared" si="22"/>
        <v>40.6</v>
      </c>
      <c r="I99" s="33">
        <f t="shared" si="16"/>
        <v>58.925979680696663</v>
      </c>
    </row>
    <row r="100" spans="1:9" x14ac:dyDescent="0.3">
      <c r="A100" s="4" t="s">
        <v>178</v>
      </c>
      <c r="B100" s="5" t="s">
        <v>33</v>
      </c>
      <c r="C100" s="53">
        <v>886</v>
      </c>
      <c r="D100" s="41" t="s">
        <v>5</v>
      </c>
      <c r="E100" s="41" t="s">
        <v>196</v>
      </c>
      <c r="F100" s="44" t="s">
        <v>13</v>
      </c>
      <c r="G100" s="33">
        <f t="shared" si="22"/>
        <v>68.900000000000006</v>
      </c>
      <c r="H100" s="33">
        <f t="shared" si="22"/>
        <v>40.6</v>
      </c>
      <c r="I100" s="33">
        <f t="shared" si="16"/>
        <v>58.925979680696663</v>
      </c>
    </row>
    <row r="101" spans="1:9" ht="36" customHeight="1" x14ac:dyDescent="0.3">
      <c r="A101" s="4" t="s">
        <v>179</v>
      </c>
      <c r="B101" s="70" t="s">
        <v>34</v>
      </c>
      <c r="C101" s="53">
        <v>886</v>
      </c>
      <c r="D101" s="41" t="s">
        <v>5</v>
      </c>
      <c r="E101" s="41" t="s">
        <v>196</v>
      </c>
      <c r="F101" s="44" t="s">
        <v>8</v>
      </c>
      <c r="G101" s="33">
        <v>68.900000000000006</v>
      </c>
      <c r="H101" s="33">
        <v>40.6</v>
      </c>
      <c r="I101" s="33">
        <f t="shared" si="16"/>
        <v>58.925979680696663</v>
      </c>
    </row>
    <row r="102" spans="1:9" ht="62.4" x14ac:dyDescent="0.3">
      <c r="A102" s="35" t="s">
        <v>180</v>
      </c>
      <c r="B102" s="5" t="s">
        <v>208</v>
      </c>
      <c r="C102" s="53">
        <v>886</v>
      </c>
      <c r="D102" s="41" t="s">
        <v>5</v>
      </c>
      <c r="E102" s="41" t="s">
        <v>197</v>
      </c>
      <c r="F102" s="41"/>
      <c r="G102" s="33">
        <f>G103+G105</f>
        <v>569.4</v>
      </c>
      <c r="H102" s="33">
        <f t="shared" ref="H102" si="23">H103+H105</f>
        <v>569.4</v>
      </c>
      <c r="I102" s="33">
        <f t="shared" si="16"/>
        <v>100</v>
      </c>
    </row>
    <row r="103" spans="1:9" ht="19.2" customHeight="1" x14ac:dyDescent="0.3">
      <c r="A103" s="4" t="s">
        <v>181</v>
      </c>
      <c r="B103" s="5" t="s">
        <v>33</v>
      </c>
      <c r="C103" s="53">
        <v>886</v>
      </c>
      <c r="D103" s="41" t="s">
        <v>5</v>
      </c>
      <c r="E103" s="41" t="s">
        <v>197</v>
      </c>
      <c r="F103" s="44" t="s">
        <v>13</v>
      </c>
      <c r="G103" s="33">
        <f>G104</f>
        <v>569.4</v>
      </c>
      <c r="H103" s="33">
        <f>H104</f>
        <v>569.4</v>
      </c>
      <c r="I103" s="33">
        <f t="shared" si="16"/>
        <v>100</v>
      </c>
    </row>
    <row r="104" spans="1:9" ht="31.2" x14ac:dyDescent="0.3">
      <c r="A104" s="4" t="s">
        <v>182</v>
      </c>
      <c r="B104" s="70" t="s">
        <v>34</v>
      </c>
      <c r="C104" s="53">
        <v>886</v>
      </c>
      <c r="D104" s="41" t="s">
        <v>5</v>
      </c>
      <c r="E104" s="41" t="s">
        <v>197</v>
      </c>
      <c r="F104" s="44" t="s">
        <v>8</v>
      </c>
      <c r="G104" s="33">
        <v>569.4</v>
      </c>
      <c r="H104" s="33">
        <v>569.4</v>
      </c>
      <c r="I104" s="33">
        <f t="shared" si="16"/>
        <v>100</v>
      </c>
    </row>
    <row r="105" spans="1:9" ht="32.25" hidden="1" customHeight="1" outlineLevel="1" x14ac:dyDescent="0.3">
      <c r="A105" s="35" t="s">
        <v>215</v>
      </c>
      <c r="B105" s="77" t="s">
        <v>228</v>
      </c>
      <c r="C105" s="53">
        <v>886</v>
      </c>
      <c r="D105" s="41" t="s">
        <v>5</v>
      </c>
      <c r="E105" s="41" t="s">
        <v>197</v>
      </c>
      <c r="F105" s="44" t="s">
        <v>104</v>
      </c>
      <c r="G105" s="33">
        <f t="shared" ref="G105:H108" si="24">G106</f>
        <v>0</v>
      </c>
      <c r="H105" s="33">
        <f t="shared" si="24"/>
        <v>0</v>
      </c>
      <c r="I105" s="33" t="e">
        <f t="shared" si="16"/>
        <v>#DIV/0!</v>
      </c>
    </row>
    <row r="106" spans="1:9" hidden="1" outlineLevel="1" x14ac:dyDescent="0.3">
      <c r="A106" s="4" t="s">
        <v>216</v>
      </c>
      <c r="B106" s="63" t="s">
        <v>229</v>
      </c>
      <c r="C106" s="53">
        <v>886</v>
      </c>
      <c r="D106" s="41" t="s">
        <v>5</v>
      </c>
      <c r="E106" s="41" t="s">
        <v>197</v>
      </c>
      <c r="F106" s="44" t="s">
        <v>106</v>
      </c>
      <c r="G106" s="33">
        <v>0</v>
      </c>
      <c r="H106" s="33">
        <v>0</v>
      </c>
      <c r="I106" s="33" t="e">
        <f t="shared" si="16"/>
        <v>#DIV/0!</v>
      </c>
    </row>
    <row r="107" spans="1:9" ht="84.75" customHeight="1" collapsed="1" x14ac:dyDescent="0.3">
      <c r="A107" s="4" t="s">
        <v>183</v>
      </c>
      <c r="B107" s="5" t="s">
        <v>231</v>
      </c>
      <c r="C107" s="53">
        <v>886</v>
      </c>
      <c r="D107" s="41" t="s">
        <v>5</v>
      </c>
      <c r="E107" s="41" t="s">
        <v>230</v>
      </c>
      <c r="F107" s="41"/>
      <c r="G107" s="33">
        <f>G108</f>
        <v>10</v>
      </c>
      <c r="H107" s="33">
        <f t="shared" si="24"/>
        <v>10</v>
      </c>
      <c r="I107" s="33">
        <f t="shared" si="16"/>
        <v>100</v>
      </c>
    </row>
    <row r="108" spans="1:9" x14ac:dyDescent="0.3">
      <c r="A108" s="35" t="s">
        <v>184</v>
      </c>
      <c r="B108" s="5" t="s">
        <v>33</v>
      </c>
      <c r="C108" s="53">
        <v>886</v>
      </c>
      <c r="D108" s="41" t="s">
        <v>5</v>
      </c>
      <c r="E108" s="41" t="s">
        <v>230</v>
      </c>
      <c r="F108" s="44" t="s">
        <v>13</v>
      </c>
      <c r="G108" s="33">
        <f>G109</f>
        <v>10</v>
      </c>
      <c r="H108" s="33">
        <f t="shared" si="24"/>
        <v>10</v>
      </c>
      <c r="I108" s="33">
        <f t="shared" si="16"/>
        <v>100</v>
      </c>
    </row>
    <row r="109" spans="1:9" ht="31.2" x14ac:dyDescent="0.3">
      <c r="A109" s="4" t="s">
        <v>185</v>
      </c>
      <c r="B109" s="70" t="s">
        <v>34</v>
      </c>
      <c r="C109" s="53">
        <v>886</v>
      </c>
      <c r="D109" s="41" t="s">
        <v>5</v>
      </c>
      <c r="E109" s="41" t="s">
        <v>230</v>
      </c>
      <c r="F109" s="44" t="s">
        <v>8</v>
      </c>
      <c r="G109" s="33">
        <v>10</v>
      </c>
      <c r="H109" s="34">
        <v>10</v>
      </c>
      <c r="I109" s="33">
        <f t="shared" si="16"/>
        <v>100</v>
      </c>
    </row>
    <row r="110" spans="1:9" s="202" customFormat="1" hidden="1" outlineLevel="1" x14ac:dyDescent="0.3">
      <c r="A110" s="4" t="s">
        <v>243</v>
      </c>
      <c r="B110" s="78" t="s">
        <v>232</v>
      </c>
      <c r="C110" s="54">
        <v>886</v>
      </c>
      <c r="D110" s="42" t="s">
        <v>233</v>
      </c>
      <c r="E110" s="42"/>
      <c r="F110" s="43"/>
      <c r="G110" s="55">
        <f t="shared" ref="G110:G115" si="25">G111</f>
        <v>0</v>
      </c>
      <c r="H110" s="55">
        <f t="shared" ref="H110:H115" si="26">H111</f>
        <v>0</v>
      </c>
      <c r="I110" s="55" t="e">
        <f t="shared" si="16"/>
        <v>#DIV/0!</v>
      </c>
    </row>
    <row r="111" spans="1:9" s="202" customFormat="1" hidden="1" outlineLevel="1" x14ac:dyDescent="0.3">
      <c r="A111" s="35" t="s">
        <v>244</v>
      </c>
      <c r="B111" s="78" t="s">
        <v>234</v>
      </c>
      <c r="C111" s="54">
        <v>886</v>
      </c>
      <c r="D111" s="42" t="s">
        <v>235</v>
      </c>
      <c r="E111" s="42"/>
      <c r="F111" s="43"/>
      <c r="G111" s="55">
        <f t="shared" si="25"/>
        <v>0</v>
      </c>
      <c r="H111" s="55">
        <f t="shared" si="26"/>
        <v>0</v>
      </c>
      <c r="I111" s="55" t="e">
        <f t="shared" si="16"/>
        <v>#DIV/0!</v>
      </c>
    </row>
    <row r="112" spans="1:9" ht="34.950000000000003" hidden="1" customHeight="1" outlineLevel="1" x14ac:dyDescent="0.3">
      <c r="A112" s="4" t="s">
        <v>245</v>
      </c>
      <c r="B112" s="69" t="s">
        <v>236</v>
      </c>
      <c r="C112" s="54">
        <v>886</v>
      </c>
      <c r="D112" s="42" t="s">
        <v>235</v>
      </c>
      <c r="E112" s="42" t="s">
        <v>164</v>
      </c>
      <c r="F112" s="43"/>
      <c r="G112" s="55">
        <f t="shared" si="25"/>
        <v>0</v>
      </c>
      <c r="H112" s="55">
        <f t="shared" si="26"/>
        <v>0</v>
      </c>
      <c r="I112" s="55" t="e">
        <f t="shared" si="16"/>
        <v>#DIV/0!</v>
      </c>
    </row>
    <row r="113" spans="1:9" ht="31.2" hidden="1" outlineLevel="1" x14ac:dyDescent="0.3">
      <c r="A113" s="4" t="s">
        <v>246</v>
      </c>
      <c r="B113" s="79" t="s">
        <v>237</v>
      </c>
      <c r="C113" s="54">
        <v>886</v>
      </c>
      <c r="D113" s="42" t="s">
        <v>235</v>
      </c>
      <c r="E113" s="42" t="s">
        <v>239</v>
      </c>
      <c r="F113" s="43"/>
      <c r="G113" s="55">
        <f t="shared" si="25"/>
        <v>0</v>
      </c>
      <c r="H113" s="55">
        <f t="shared" si="26"/>
        <v>0</v>
      </c>
      <c r="I113" s="55" t="e">
        <f t="shared" si="16"/>
        <v>#DIV/0!</v>
      </c>
    </row>
    <row r="114" spans="1:9" ht="73.2" hidden="1" customHeight="1" outlineLevel="1" x14ac:dyDescent="0.3">
      <c r="A114" s="35" t="s">
        <v>247</v>
      </c>
      <c r="B114" s="80" t="s">
        <v>238</v>
      </c>
      <c r="C114" s="53">
        <v>886</v>
      </c>
      <c r="D114" s="41" t="s">
        <v>235</v>
      </c>
      <c r="E114" s="41" t="s">
        <v>240</v>
      </c>
      <c r="F114" s="44"/>
      <c r="G114" s="33">
        <f t="shared" si="25"/>
        <v>0</v>
      </c>
      <c r="H114" s="33">
        <f t="shared" si="26"/>
        <v>0</v>
      </c>
      <c r="I114" s="33" t="e">
        <f t="shared" si="16"/>
        <v>#DIV/0!</v>
      </c>
    </row>
    <row r="115" spans="1:9" hidden="1" outlineLevel="1" x14ac:dyDescent="0.3">
      <c r="A115" s="4" t="s">
        <v>248</v>
      </c>
      <c r="B115" s="5" t="s">
        <v>33</v>
      </c>
      <c r="C115" s="53">
        <v>886</v>
      </c>
      <c r="D115" s="41" t="s">
        <v>235</v>
      </c>
      <c r="E115" s="41" t="s">
        <v>240</v>
      </c>
      <c r="F115" s="44" t="s">
        <v>13</v>
      </c>
      <c r="G115" s="33">
        <f t="shared" si="25"/>
        <v>0</v>
      </c>
      <c r="H115" s="33">
        <f t="shared" si="26"/>
        <v>0</v>
      </c>
      <c r="I115" s="33" t="e">
        <f t="shared" si="16"/>
        <v>#DIV/0!</v>
      </c>
    </row>
    <row r="116" spans="1:9" ht="31.2" hidden="1" outlineLevel="1" x14ac:dyDescent="0.3">
      <c r="A116" s="4" t="s">
        <v>249</v>
      </c>
      <c r="B116" s="80" t="s">
        <v>34</v>
      </c>
      <c r="C116" s="53">
        <v>886</v>
      </c>
      <c r="D116" s="41" t="s">
        <v>235</v>
      </c>
      <c r="E116" s="41" t="s">
        <v>240</v>
      </c>
      <c r="F116" s="44" t="s">
        <v>8</v>
      </c>
      <c r="G116" s="33">
        <v>0</v>
      </c>
      <c r="H116" s="34">
        <v>0</v>
      </c>
      <c r="I116" s="33" t="e">
        <f t="shared" si="16"/>
        <v>#DIV/0!</v>
      </c>
    </row>
    <row r="117" spans="1:9" s="202" customFormat="1" ht="31.2" customHeight="1" collapsed="1" x14ac:dyDescent="0.3">
      <c r="A117" s="35" t="s">
        <v>186</v>
      </c>
      <c r="B117" s="45" t="s">
        <v>191</v>
      </c>
      <c r="C117" s="54">
        <v>886</v>
      </c>
      <c r="D117" s="42" t="s">
        <v>6</v>
      </c>
      <c r="E117" s="42"/>
      <c r="F117" s="42"/>
      <c r="G117" s="55">
        <f t="shared" ref="G117:H125" si="27">G118</f>
        <v>639.29999999999995</v>
      </c>
      <c r="H117" s="55">
        <f t="shared" si="27"/>
        <v>639.29999999999995</v>
      </c>
      <c r="I117" s="55">
        <f t="shared" si="16"/>
        <v>100</v>
      </c>
    </row>
    <row r="118" spans="1:9" s="202" customFormat="1" x14ac:dyDescent="0.3">
      <c r="A118" s="4" t="s">
        <v>187</v>
      </c>
      <c r="B118" s="45" t="s">
        <v>100</v>
      </c>
      <c r="C118" s="54">
        <v>886</v>
      </c>
      <c r="D118" s="43" t="s">
        <v>7</v>
      </c>
      <c r="E118" s="42"/>
      <c r="F118" s="42"/>
      <c r="G118" s="55">
        <f t="shared" si="27"/>
        <v>639.29999999999995</v>
      </c>
      <c r="H118" s="55">
        <f t="shared" si="27"/>
        <v>639.29999999999995</v>
      </c>
      <c r="I118" s="55">
        <f t="shared" si="16"/>
        <v>100</v>
      </c>
    </row>
    <row r="119" spans="1:9" ht="39" customHeight="1" x14ac:dyDescent="0.3">
      <c r="A119" s="4" t="s">
        <v>188</v>
      </c>
      <c r="B119" s="57" t="s">
        <v>72</v>
      </c>
      <c r="C119" s="53">
        <v>886</v>
      </c>
      <c r="D119" s="41" t="s">
        <v>7</v>
      </c>
      <c r="E119" s="41" t="s">
        <v>160</v>
      </c>
      <c r="F119" s="41"/>
      <c r="G119" s="33">
        <f t="shared" si="27"/>
        <v>639.29999999999995</v>
      </c>
      <c r="H119" s="33">
        <f t="shared" si="27"/>
        <v>639.29999999999995</v>
      </c>
      <c r="I119" s="33">
        <f t="shared" si="16"/>
        <v>100</v>
      </c>
    </row>
    <row r="120" spans="1:9" ht="38.25" customHeight="1" x14ac:dyDescent="0.3">
      <c r="A120" s="35" t="s">
        <v>189</v>
      </c>
      <c r="B120" s="58" t="s">
        <v>127</v>
      </c>
      <c r="C120" s="53">
        <v>886</v>
      </c>
      <c r="D120" s="41" t="s">
        <v>7</v>
      </c>
      <c r="E120" s="41" t="s">
        <v>161</v>
      </c>
      <c r="F120" s="41"/>
      <c r="G120" s="33">
        <f>G121+G124+G127</f>
        <v>639.29999999999995</v>
      </c>
      <c r="H120" s="33">
        <f>H121+H124+H127</f>
        <v>639.29999999999995</v>
      </c>
      <c r="I120" s="33">
        <f t="shared" si="16"/>
        <v>100</v>
      </c>
    </row>
    <row r="121" spans="1:9" ht="55.5" customHeight="1" x14ac:dyDescent="0.3">
      <c r="A121" s="35" t="s">
        <v>190</v>
      </c>
      <c r="B121" s="58" t="s">
        <v>456</v>
      </c>
      <c r="C121" s="53">
        <v>886</v>
      </c>
      <c r="D121" s="41" t="s">
        <v>120</v>
      </c>
      <c r="E121" s="41" t="s">
        <v>457</v>
      </c>
      <c r="F121" s="41"/>
      <c r="G121" s="33">
        <f>G122</f>
        <v>22.8</v>
      </c>
      <c r="H121" s="33">
        <f>H122</f>
        <v>22.8</v>
      </c>
      <c r="I121" s="33">
        <f t="shared" si="16"/>
        <v>100</v>
      </c>
    </row>
    <row r="122" spans="1:9" ht="22.5" customHeight="1" x14ac:dyDescent="0.3">
      <c r="A122" s="35" t="s">
        <v>211</v>
      </c>
      <c r="B122" s="58" t="s">
        <v>200</v>
      </c>
      <c r="C122" s="53">
        <v>886</v>
      </c>
      <c r="D122" s="41" t="s">
        <v>120</v>
      </c>
      <c r="E122" s="41" t="s">
        <v>457</v>
      </c>
      <c r="F122" s="41" t="s">
        <v>16</v>
      </c>
      <c r="G122" s="33">
        <f>G123</f>
        <v>22.8</v>
      </c>
      <c r="H122" s="33">
        <f>H123</f>
        <v>22.8</v>
      </c>
      <c r="I122" s="33">
        <f t="shared" si="16"/>
        <v>100</v>
      </c>
    </row>
    <row r="123" spans="1:9" ht="22.5" customHeight="1" x14ac:dyDescent="0.3">
      <c r="A123" s="35" t="s">
        <v>212</v>
      </c>
      <c r="B123" s="58" t="s">
        <v>458</v>
      </c>
      <c r="C123" s="53">
        <v>886</v>
      </c>
      <c r="D123" s="41" t="s">
        <v>120</v>
      </c>
      <c r="E123" s="41" t="s">
        <v>457</v>
      </c>
      <c r="F123" s="41" t="s">
        <v>459</v>
      </c>
      <c r="G123" s="33">
        <v>22.8</v>
      </c>
      <c r="H123" s="33">
        <v>22.8</v>
      </c>
      <c r="I123" s="33">
        <f t="shared" si="16"/>
        <v>100</v>
      </c>
    </row>
    <row r="124" spans="1:9" ht="99.75" customHeight="1" x14ac:dyDescent="0.3">
      <c r="A124" s="4" t="s">
        <v>213</v>
      </c>
      <c r="B124" s="5" t="s">
        <v>221</v>
      </c>
      <c r="C124" s="53">
        <v>886</v>
      </c>
      <c r="D124" s="41" t="s">
        <v>7</v>
      </c>
      <c r="E124" s="41" t="s">
        <v>198</v>
      </c>
      <c r="F124" s="41"/>
      <c r="G124" s="33">
        <f t="shared" si="27"/>
        <v>472.8</v>
      </c>
      <c r="H124" s="33">
        <f t="shared" si="27"/>
        <v>472.8</v>
      </c>
      <c r="I124" s="33">
        <f t="shared" si="16"/>
        <v>100</v>
      </c>
    </row>
    <row r="125" spans="1:9" x14ac:dyDescent="0.3">
      <c r="A125" s="4" t="s">
        <v>214</v>
      </c>
      <c r="B125" s="5" t="s">
        <v>200</v>
      </c>
      <c r="C125" s="53">
        <v>886</v>
      </c>
      <c r="D125" s="41" t="s">
        <v>7</v>
      </c>
      <c r="E125" s="41" t="s">
        <v>198</v>
      </c>
      <c r="F125" s="41" t="s">
        <v>16</v>
      </c>
      <c r="G125" s="33">
        <f t="shared" si="27"/>
        <v>472.8</v>
      </c>
      <c r="H125" s="33">
        <f t="shared" si="27"/>
        <v>472.8</v>
      </c>
      <c r="I125" s="33">
        <f t="shared" si="16"/>
        <v>100</v>
      </c>
    </row>
    <row r="126" spans="1:9" x14ac:dyDescent="0.3">
      <c r="A126" s="35" t="s">
        <v>215</v>
      </c>
      <c r="B126" s="5" t="s">
        <v>101</v>
      </c>
      <c r="C126" s="53">
        <v>886</v>
      </c>
      <c r="D126" s="41" t="s">
        <v>7</v>
      </c>
      <c r="E126" s="41" t="s">
        <v>198</v>
      </c>
      <c r="F126" s="41" t="s">
        <v>15</v>
      </c>
      <c r="G126" s="33">
        <v>472.8</v>
      </c>
      <c r="H126" s="33">
        <v>472.8</v>
      </c>
      <c r="I126" s="33">
        <f t="shared" si="16"/>
        <v>100</v>
      </c>
    </row>
    <row r="127" spans="1:9" ht="62.4" x14ac:dyDescent="0.3">
      <c r="A127" s="35" t="s">
        <v>216</v>
      </c>
      <c r="B127" s="145" t="s">
        <v>469</v>
      </c>
      <c r="C127" s="53">
        <v>886</v>
      </c>
      <c r="D127" s="41" t="s">
        <v>7</v>
      </c>
      <c r="E127" s="41" t="s">
        <v>470</v>
      </c>
      <c r="F127" s="41"/>
      <c r="G127" s="33">
        <f t="shared" ref="G127:H128" si="28">G128</f>
        <v>143.69999999999999</v>
      </c>
      <c r="H127" s="33">
        <f t="shared" si="28"/>
        <v>143.69999999999999</v>
      </c>
      <c r="I127" s="33">
        <f t="shared" si="16"/>
        <v>100</v>
      </c>
    </row>
    <row r="128" spans="1:9" x14ac:dyDescent="0.3">
      <c r="A128" s="35" t="s">
        <v>217</v>
      </c>
      <c r="B128" s="5" t="s">
        <v>200</v>
      </c>
      <c r="C128" s="53">
        <v>886</v>
      </c>
      <c r="D128" s="41" t="s">
        <v>7</v>
      </c>
      <c r="E128" s="41" t="s">
        <v>470</v>
      </c>
      <c r="F128" s="41" t="s">
        <v>16</v>
      </c>
      <c r="G128" s="33">
        <f t="shared" si="28"/>
        <v>143.69999999999999</v>
      </c>
      <c r="H128" s="33">
        <f t="shared" si="28"/>
        <v>143.69999999999999</v>
      </c>
      <c r="I128" s="33">
        <f t="shared" si="16"/>
        <v>100</v>
      </c>
    </row>
    <row r="129" spans="1:9" x14ac:dyDescent="0.3">
      <c r="A129" s="35" t="s">
        <v>224</v>
      </c>
      <c r="B129" s="5" t="s">
        <v>101</v>
      </c>
      <c r="C129" s="53">
        <v>886</v>
      </c>
      <c r="D129" s="41" t="s">
        <v>7</v>
      </c>
      <c r="E129" s="41" t="s">
        <v>470</v>
      </c>
      <c r="F129" s="41" t="s">
        <v>15</v>
      </c>
      <c r="G129" s="33">
        <v>143.69999999999999</v>
      </c>
      <c r="H129" s="33">
        <v>143.69999999999999</v>
      </c>
      <c r="I129" s="33">
        <f t="shared" si="16"/>
        <v>100</v>
      </c>
    </row>
    <row r="130" spans="1:9" s="202" customFormat="1" x14ac:dyDescent="0.3">
      <c r="A130" s="35"/>
      <c r="B130" s="36" t="s">
        <v>193</v>
      </c>
      <c r="C130" s="67"/>
      <c r="D130" s="46"/>
      <c r="E130" s="46"/>
      <c r="F130" s="35"/>
      <c r="G130" s="64">
        <f>G11</f>
        <v>6631.9000000000005</v>
      </c>
      <c r="H130" s="64">
        <f>H11</f>
        <v>6183.4000000000005</v>
      </c>
      <c r="I130" s="55">
        <f t="shared" si="16"/>
        <v>93.237232165744359</v>
      </c>
    </row>
    <row r="131" spans="1:9" x14ac:dyDescent="0.3">
      <c r="A131" s="12"/>
      <c r="B131" s="13"/>
      <c r="C131" s="65"/>
      <c r="D131" s="14"/>
      <c r="E131" s="14"/>
      <c r="F131" s="12"/>
      <c r="G131" s="68"/>
      <c r="H131" s="203"/>
      <c r="I131" s="203"/>
    </row>
    <row r="132" spans="1:9" x14ac:dyDescent="0.3">
      <c r="A132" s="12"/>
      <c r="B132" s="13"/>
      <c r="C132" s="65"/>
      <c r="D132" s="14"/>
      <c r="E132" s="14"/>
      <c r="F132" s="12"/>
      <c r="G132" s="49"/>
    </row>
  </sheetData>
  <mergeCells count="6">
    <mergeCell ref="A6:F6"/>
    <mergeCell ref="G1:I1"/>
    <mergeCell ref="G2:I2"/>
    <mergeCell ref="G3:I3"/>
    <mergeCell ref="G4:I4"/>
    <mergeCell ref="A5:F5"/>
  </mergeCells>
  <phoneticPr fontId="4" type="noConversion"/>
  <pageMargins left="0.74803149606299213" right="0.39370078740157483" top="0.70866141732283472" bottom="0.62992125984251968" header="0.51181102362204722" footer="0.35433070866141736"/>
  <pageSetup paperSize="9" scale="53" firstPageNumber="68" fitToHeight="0"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election activeCell="I9" sqref="I9"/>
    </sheetView>
  </sheetViews>
  <sheetFormatPr defaultColWidth="9.109375" defaultRowHeight="12.75" customHeight="1" x14ac:dyDescent="0.3"/>
  <cols>
    <col min="1" max="1" width="12.109375" style="88" customWidth="1"/>
    <col min="2" max="2" width="43.44140625" style="88" customWidth="1"/>
    <col min="3" max="3" width="12.5546875" style="207" customWidth="1"/>
    <col min="4" max="4" width="11" style="207" customWidth="1"/>
    <col min="5" max="5" width="13.109375" style="207" bestFit="1" customWidth="1"/>
    <col min="6" max="16384" width="9.109375" style="88"/>
  </cols>
  <sheetData>
    <row r="1" spans="1:5" ht="15.6" x14ac:dyDescent="0.3">
      <c r="A1" s="257" t="s">
        <v>382</v>
      </c>
      <c r="B1" s="257"/>
      <c r="C1" s="257"/>
      <c r="D1" s="257"/>
      <c r="E1" s="257"/>
    </row>
    <row r="2" spans="1:5" ht="15.6" x14ac:dyDescent="0.3">
      <c r="A2" s="237" t="s">
        <v>132</v>
      </c>
      <c r="B2" s="237"/>
      <c r="C2" s="237"/>
      <c r="D2" s="237"/>
      <c r="E2" s="237"/>
    </row>
    <row r="3" spans="1:5" ht="15.6" x14ac:dyDescent="0.3">
      <c r="A3" s="237" t="s">
        <v>478</v>
      </c>
      <c r="B3" s="237"/>
      <c r="C3" s="237"/>
      <c r="D3" s="237"/>
      <c r="E3" s="237"/>
    </row>
    <row r="4" spans="1:5" ht="22.5" customHeight="1" x14ac:dyDescent="0.3">
      <c r="A4" s="238" t="s">
        <v>465</v>
      </c>
      <c r="B4" s="238"/>
      <c r="C4" s="238"/>
      <c r="D4" s="238"/>
      <c r="E4" s="238"/>
    </row>
    <row r="5" spans="1:5" ht="27" customHeight="1" x14ac:dyDescent="0.3">
      <c r="A5" s="238"/>
      <c r="B5" s="238"/>
      <c r="C5" s="238"/>
      <c r="D5" s="238"/>
      <c r="E5" s="238"/>
    </row>
    <row r="6" spans="1:5" ht="14.85" customHeight="1" x14ac:dyDescent="0.3">
      <c r="A6" s="145"/>
      <c r="B6" s="145"/>
      <c r="C6" s="204"/>
      <c r="D6" s="204"/>
      <c r="E6" s="204"/>
    </row>
    <row r="7" spans="1:5" ht="39" customHeight="1" x14ac:dyDescent="0.3">
      <c r="A7" s="258" t="s">
        <v>466</v>
      </c>
      <c r="B7" s="258"/>
      <c r="C7" s="258"/>
      <c r="D7" s="258"/>
      <c r="E7" s="204"/>
    </row>
    <row r="8" spans="1:5" ht="15.6" x14ac:dyDescent="0.3">
      <c r="B8" s="205"/>
      <c r="C8" s="206"/>
      <c r="E8" s="206" t="s">
        <v>383</v>
      </c>
    </row>
    <row r="9" spans="1:5" s="85" customFormat="1" ht="46.8" x14ac:dyDescent="0.3">
      <c r="A9" s="208" t="s">
        <v>384</v>
      </c>
      <c r="B9" s="209" t="s">
        <v>385</v>
      </c>
      <c r="C9" s="11" t="s">
        <v>376</v>
      </c>
      <c r="D9" s="11" t="s">
        <v>397</v>
      </c>
      <c r="E9" s="210" t="s">
        <v>378</v>
      </c>
    </row>
    <row r="10" spans="1:5" s="85" customFormat="1" ht="51.75" customHeight="1" x14ac:dyDescent="0.3">
      <c r="A10" s="208" t="s">
        <v>386</v>
      </c>
      <c r="B10" s="211" t="s">
        <v>387</v>
      </c>
      <c r="C10" s="212">
        <f>C11+C12+C13+C14</f>
        <v>1009.8</v>
      </c>
      <c r="D10" s="212">
        <f>D11+D12+D13+D14</f>
        <v>909.2</v>
      </c>
      <c r="E10" s="212">
        <f t="shared" ref="E10:E17" si="0">D10*100/C10</f>
        <v>90.037631214101808</v>
      </c>
    </row>
    <row r="11" spans="1:5" s="85" customFormat="1" ht="68.25" customHeight="1" x14ac:dyDescent="0.3">
      <c r="A11" s="213" t="s">
        <v>388</v>
      </c>
      <c r="B11" s="214" t="s">
        <v>201</v>
      </c>
      <c r="C11" s="234">
        <f>'4- ведомственная'!G51</f>
        <v>185.2</v>
      </c>
      <c r="D11" s="234">
        <f>'4- ведомственная'!H51</f>
        <v>185.2</v>
      </c>
      <c r="E11" s="215">
        <f t="shared" si="0"/>
        <v>100</v>
      </c>
    </row>
    <row r="12" spans="1:5" s="85" customFormat="1" ht="62.4" x14ac:dyDescent="0.3">
      <c r="A12" s="213" t="s">
        <v>389</v>
      </c>
      <c r="B12" s="214" t="s">
        <v>390</v>
      </c>
      <c r="C12" s="234">
        <f>'4- ведомственная'!G73</f>
        <v>132.30000000000001</v>
      </c>
      <c r="D12" s="234">
        <f>'4- ведомственная'!H73</f>
        <v>60</v>
      </c>
      <c r="E12" s="215">
        <f t="shared" si="0"/>
        <v>45.351473922902493</v>
      </c>
    </row>
    <row r="13" spans="1:5" s="85" customFormat="1" ht="62.4" x14ac:dyDescent="0.3">
      <c r="A13" s="213" t="s">
        <v>391</v>
      </c>
      <c r="B13" s="214" t="s">
        <v>392</v>
      </c>
      <c r="C13" s="234">
        <f>'4- ведомственная'!G95</f>
        <v>648.29999999999995</v>
      </c>
      <c r="D13" s="234">
        <f>'4- ведомственная'!H95</f>
        <v>620</v>
      </c>
      <c r="E13" s="215">
        <f t="shared" si="0"/>
        <v>95.634737004473251</v>
      </c>
    </row>
    <row r="14" spans="1:5" ht="66.75" customHeight="1" x14ac:dyDescent="0.3">
      <c r="A14" s="213" t="s">
        <v>393</v>
      </c>
      <c r="B14" s="214" t="s">
        <v>452</v>
      </c>
      <c r="C14" s="234">
        <f>'4- ведомственная'!G41+'4- ведомственная'!G82</f>
        <v>44</v>
      </c>
      <c r="D14" s="234">
        <f>'4- ведомственная'!H41+'4- ведомственная'!H82</f>
        <v>44</v>
      </c>
      <c r="E14" s="215">
        <f t="shared" si="0"/>
        <v>100</v>
      </c>
    </row>
    <row r="15" spans="1:5" s="85" customFormat="1" ht="54" customHeight="1" x14ac:dyDescent="0.3">
      <c r="A15" s="213" t="s">
        <v>395</v>
      </c>
      <c r="B15" s="214" t="s">
        <v>454</v>
      </c>
      <c r="C15" s="215">
        <v>0</v>
      </c>
      <c r="D15" s="215">
        <v>0</v>
      </c>
      <c r="E15" s="215">
        <v>0</v>
      </c>
    </row>
    <row r="16" spans="1:5" s="85" customFormat="1" ht="46.8" x14ac:dyDescent="0.3">
      <c r="A16" s="213" t="s">
        <v>396</v>
      </c>
      <c r="B16" s="214" t="s">
        <v>455</v>
      </c>
      <c r="C16" s="215">
        <v>0</v>
      </c>
      <c r="D16" s="215">
        <v>0</v>
      </c>
      <c r="E16" s="215">
        <v>0</v>
      </c>
    </row>
    <row r="17" spans="1:5" s="85" customFormat="1" ht="15.6" x14ac:dyDescent="0.3">
      <c r="A17" s="216"/>
      <c r="B17" s="217" t="s">
        <v>394</v>
      </c>
      <c r="C17" s="218">
        <f>C10</f>
        <v>1009.8</v>
      </c>
      <c r="D17" s="218">
        <f>D10</f>
        <v>909.2</v>
      </c>
      <c r="E17" s="212">
        <f t="shared" si="0"/>
        <v>90.037631214101808</v>
      </c>
    </row>
    <row r="18" spans="1:5" s="85" customFormat="1" ht="15.6" x14ac:dyDescent="0.3">
      <c r="A18" s="219"/>
      <c r="B18" s="220"/>
      <c r="C18" s="221"/>
      <c r="D18" s="222"/>
      <c r="E18" s="223"/>
    </row>
    <row r="19" spans="1:5" s="85" customFormat="1" ht="15.6" x14ac:dyDescent="0.3">
      <c r="A19" s="219"/>
      <c r="B19" s="220"/>
      <c r="C19" s="221"/>
      <c r="D19" s="222"/>
      <c r="E19" s="223"/>
    </row>
    <row r="20" spans="1:5" s="85" customFormat="1" ht="15.6" x14ac:dyDescent="0.3">
      <c r="A20" s="219"/>
      <c r="B20" s="220"/>
      <c r="C20" s="221"/>
      <c r="D20" s="222"/>
      <c r="E20" s="223"/>
    </row>
    <row r="21" spans="1:5" s="85" customFormat="1" ht="15.6" x14ac:dyDescent="0.3">
      <c r="A21" s="219"/>
      <c r="B21" s="220"/>
      <c r="C21" s="221"/>
      <c r="D21" s="222"/>
      <c r="E21" s="223"/>
    </row>
    <row r="22" spans="1:5" s="85" customFormat="1" ht="15.6" x14ac:dyDescent="0.3">
      <c r="A22" s="219"/>
      <c r="B22" s="220"/>
      <c r="C22" s="221"/>
      <c r="D22" s="222"/>
      <c r="E22" s="223"/>
    </row>
    <row r="23" spans="1:5" s="85" customFormat="1" ht="15.6" x14ac:dyDescent="0.3">
      <c r="A23" s="219"/>
      <c r="B23" s="220"/>
      <c r="C23" s="221"/>
      <c r="D23" s="222"/>
      <c r="E23" s="223"/>
    </row>
    <row r="24" spans="1:5" s="85" customFormat="1" ht="15.6" x14ac:dyDescent="0.3">
      <c r="A24" s="219"/>
      <c r="B24" s="220"/>
      <c r="C24" s="221"/>
      <c r="D24" s="222"/>
      <c r="E24" s="223"/>
    </row>
    <row r="25" spans="1:5" s="85" customFormat="1" ht="15.6" x14ac:dyDescent="0.3">
      <c r="A25" s="219"/>
      <c r="B25" s="220"/>
      <c r="C25" s="221"/>
      <c r="D25" s="222"/>
      <c r="E25" s="223"/>
    </row>
    <row r="26" spans="1:5" s="85" customFormat="1" ht="34.200000000000003" customHeight="1" x14ac:dyDescent="0.3">
      <c r="A26" s="219"/>
      <c r="B26" s="220"/>
      <c r="C26" s="221"/>
      <c r="D26" s="222"/>
      <c r="E26" s="223"/>
    </row>
  </sheetData>
  <mergeCells count="5">
    <mergeCell ref="A1:E1"/>
    <mergeCell ref="A2:E2"/>
    <mergeCell ref="A3:E3"/>
    <mergeCell ref="A4:E5"/>
    <mergeCell ref="A7:D7"/>
  </mergeCells>
  <pageMargins left="0.7" right="0.7" top="0.75" bottom="0.75" header="0.3" footer="0.3"/>
  <pageSetup paperSize="9" scale="8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election activeCell="K10" sqref="K10"/>
    </sheetView>
  </sheetViews>
  <sheetFormatPr defaultRowHeight="15" x14ac:dyDescent="0.25"/>
  <cols>
    <col min="1" max="1" width="9" style="104" customWidth="1"/>
    <col min="2" max="2" width="46.109375" style="106" customWidth="1"/>
    <col min="3" max="3" width="14" style="104" customWidth="1"/>
    <col min="4" max="4" width="13" style="104" customWidth="1"/>
    <col min="5" max="5" width="13.5546875" style="104" customWidth="1"/>
    <col min="6" max="256" width="8.88671875" style="104"/>
    <col min="257" max="257" width="9" style="104" customWidth="1"/>
    <col min="258" max="258" width="50.33203125" style="104" customWidth="1"/>
    <col min="259" max="259" width="10.88671875" style="104" customWidth="1"/>
    <col min="260" max="260" width="13" style="104" customWidth="1"/>
    <col min="261" max="261" width="13.5546875" style="104" customWidth="1"/>
    <col min="262" max="512" width="8.88671875" style="104"/>
    <col min="513" max="513" width="9" style="104" customWidth="1"/>
    <col min="514" max="514" width="50.33203125" style="104" customWidth="1"/>
    <col min="515" max="515" width="10.88671875" style="104" customWidth="1"/>
    <col min="516" max="516" width="13" style="104" customWidth="1"/>
    <col min="517" max="517" width="13.5546875" style="104" customWidth="1"/>
    <col min="518" max="768" width="8.88671875" style="104"/>
    <col min="769" max="769" width="9" style="104" customWidth="1"/>
    <col min="770" max="770" width="50.33203125" style="104" customWidth="1"/>
    <col min="771" max="771" width="10.88671875" style="104" customWidth="1"/>
    <col min="772" max="772" width="13" style="104" customWidth="1"/>
    <col min="773" max="773" width="13.5546875" style="104" customWidth="1"/>
    <col min="774" max="1024" width="8.88671875" style="104"/>
    <col min="1025" max="1025" width="9" style="104" customWidth="1"/>
    <col min="1026" max="1026" width="50.33203125" style="104" customWidth="1"/>
    <col min="1027" max="1027" width="10.88671875" style="104" customWidth="1"/>
    <col min="1028" max="1028" width="13" style="104" customWidth="1"/>
    <col min="1029" max="1029" width="13.5546875" style="104" customWidth="1"/>
    <col min="1030" max="1280" width="8.88671875" style="104"/>
    <col min="1281" max="1281" width="9" style="104" customWidth="1"/>
    <col min="1282" max="1282" width="50.33203125" style="104" customWidth="1"/>
    <col min="1283" max="1283" width="10.88671875" style="104" customWidth="1"/>
    <col min="1284" max="1284" width="13" style="104" customWidth="1"/>
    <col min="1285" max="1285" width="13.5546875" style="104" customWidth="1"/>
    <col min="1286" max="1536" width="8.88671875" style="104"/>
    <col min="1537" max="1537" width="9" style="104" customWidth="1"/>
    <col min="1538" max="1538" width="50.33203125" style="104" customWidth="1"/>
    <col min="1539" max="1539" width="10.88671875" style="104" customWidth="1"/>
    <col min="1540" max="1540" width="13" style="104" customWidth="1"/>
    <col min="1541" max="1541" width="13.5546875" style="104" customWidth="1"/>
    <col min="1542" max="1792" width="8.88671875" style="104"/>
    <col min="1793" max="1793" width="9" style="104" customWidth="1"/>
    <col min="1794" max="1794" width="50.33203125" style="104" customWidth="1"/>
    <col min="1795" max="1795" width="10.88671875" style="104" customWidth="1"/>
    <col min="1796" max="1796" width="13" style="104" customWidth="1"/>
    <col min="1797" max="1797" width="13.5546875" style="104" customWidth="1"/>
    <col min="1798" max="2048" width="8.88671875" style="104"/>
    <col min="2049" max="2049" width="9" style="104" customWidth="1"/>
    <col min="2050" max="2050" width="50.33203125" style="104" customWidth="1"/>
    <col min="2051" max="2051" width="10.88671875" style="104" customWidth="1"/>
    <col min="2052" max="2052" width="13" style="104" customWidth="1"/>
    <col min="2053" max="2053" width="13.5546875" style="104" customWidth="1"/>
    <col min="2054" max="2304" width="8.88671875" style="104"/>
    <col min="2305" max="2305" width="9" style="104" customWidth="1"/>
    <col min="2306" max="2306" width="50.33203125" style="104" customWidth="1"/>
    <col min="2307" max="2307" width="10.88671875" style="104" customWidth="1"/>
    <col min="2308" max="2308" width="13" style="104" customWidth="1"/>
    <col min="2309" max="2309" width="13.5546875" style="104" customWidth="1"/>
    <col min="2310" max="2560" width="8.88671875" style="104"/>
    <col min="2561" max="2561" width="9" style="104" customWidth="1"/>
    <col min="2562" max="2562" width="50.33203125" style="104" customWidth="1"/>
    <col min="2563" max="2563" width="10.88671875" style="104" customWidth="1"/>
    <col min="2564" max="2564" width="13" style="104" customWidth="1"/>
    <col min="2565" max="2565" width="13.5546875" style="104" customWidth="1"/>
    <col min="2566" max="2816" width="8.88671875" style="104"/>
    <col min="2817" max="2817" width="9" style="104" customWidth="1"/>
    <col min="2818" max="2818" width="50.33203125" style="104" customWidth="1"/>
    <col min="2819" max="2819" width="10.88671875" style="104" customWidth="1"/>
    <col min="2820" max="2820" width="13" style="104" customWidth="1"/>
    <col min="2821" max="2821" width="13.5546875" style="104" customWidth="1"/>
    <col min="2822" max="3072" width="8.88671875" style="104"/>
    <col min="3073" max="3073" width="9" style="104" customWidth="1"/>
    <col min="3074" max="3074" width="50.33203125" style="104" customWidth="1"/>
    <col min="3075" max="3075" width="10.88671875" style="104" customWidth="1"/>
    <col min="3076" max="3076" width="13" style="104" customWidth="1"/>
    <col min="3077" max="3077" width="13.5546875" style="104" customWidth="1"/>
    <col min="3078" max="3328" width="8.88671875" style="104"/>
    <col min="3329" max="3329" width="9" style="104" customWidth="1"/>
    <col min="3330" max="3330" width="50.33203125" style="104" customWidth="1"/>
    <col min="3331" max="3331" width="10.88671875" style="104" customWidth="1"/>
    <col min="3332" max="3332" width="13" style="104" customWidth="1"/>
    <col min="3333" max="3333" width="13.5546875" style="104" customWidth="1"/>
    <col min="3334" max="3584" width="8.88671875" style="104"/>
    <col min="3585" max="3585" width="9" style="104" customWidth="1"/>
    <col min="3586" max="3586" width="50.33203125" style="104" customWidth="1"/>
    <col min="3587" max="3587" width="10.88671875" style="104" customWidth="1"/>
    <col min="3588" max="3588" width="13" style="104" customWidth="1"/>
    <col min="3589" max="3589" width="13.5546875" style="104" customWidth="1"/>
    <col min="3590" max="3840" width="8.88671875" style="104"/>
    <col min="3841" max="3841" width="9" style="104" customWidth="1"/>
    <col min="3842" max="3842" width="50.33203125" style="104" customWidth="1"/>
    <col min="3843" max="3843" width="10.88671875" style="104" customWidth="1"/>
    <col min="3844" max="3844" width="13" style="104" customWidth="1"/>
    <col min="3845" max="3845" width="13.5546875" style="104" customWidth="1"/>
    <col min="3846" max="4096" width="8.88671875" style="104"/>
    <col min="4097" max="4097" width="9" style="104" customWidth="1"/>
    <col min="4098" max="4098" width="50.33203125" style="104" customWidth="1"/>
    <col min="4099" max="4099" width="10.88671875" style="104" customWidth="1"/>
    <col min="4100" max="4100" width="13" style="104" customWidth="1"/>
    <col min="4101" max="4101" width="13.5546875" style="104" customWidth="1"/>
    <col min="4102" max="4352" width="8.88671875" style="104"/>
    <col min="4353" max="4353" width="9" style="104" customWidth="1"/>
    <col min="4354" max="4354" width="50.33203125" style="104" customWidth="1"/>
    <col min="4355" max="4355" width="10.88671875" style="104" customWidth="1"/>
    <col min="4356" max="4356" width="13" style="104" customWidth="1"/>
    <col min="4357" max="4357" width="13.5546875" style="104" customWidth="1"/>
    <col min="4358" max="4608" width="8.88671875" style="104"/>
    <col min="4609" max="4609" width="9" style="104" customWidth="1"/>
    <col min="4610" max="4610" width="50.33203125" style="104" customWidth="1"/>
    <col min="4611" max="4611" width="10.88671875" style="104" customWidth="1"/>
    <col min="4612" max="4612" width="13" style="104" customWidth="1"/>
    <col min="4613" max="4613" width="13.5546875" style="104" customWidth="1"/>
    <col min="4614" max="4864" width="8.88671875" style="104"/>
    <col min="4865" max="4865" width="9" style="104" customWidth="1"/>
    <col min="4866" max="4866" width="50.33203125" style="104" customWidth="1"/>
    <col min="4867" max="4867" width="10.88671875" style="104" customWidth="1"/>
    <col min="4868" max="4868" width="13" style="104" customWidth="1"/>
    <col min="4869" max="4869" width="13.5546875" style="104" customWidth="1"/>
    <col min="4870" max="5120" width="8.88671875" style="104"/>
    <col min="5121" max="5121" width="9" style="104" customWidth="1"/>
    <col min="5122" max="5122" width="50.33203125" style="104" customWidth="1"/>
    <col min="5123" max="5123" width="10.88671875" style="104" customWidth="1"/>
    <col min="5124" max="5124" width="13" style="104" customWidth="1"/>
    <col min="5125" max="5125" width="13.5546875" style="104" customWidth="1"/>
    <col min="5126" max="5376" width="8.88671875" style="104"/>
    <col min="5377" max="5377" width="9" style="104" customWidth="1"/>
    <col min="5378" max="5378" width="50.33203125" style="104" customWidth="1"/>
    <col min="5379" max="5379" width="10.88671875" style="104" customWidth="1"/>
    <col min="5380" max="5380" width="13" style="104" customWidth="1"/>
    <col min="5381" max="5381" width="13.5546875" style="104" customWidth="1"/>
    <col min="5382" max="5632" width="8.88671875" style="104"/>
    <col min="5633" max="5633" width="9" style="104" customWidth="1"/>
    <col min="5634" max="5634" width="50.33203125" style="104" customWidth="1"/>
    <col min="5635" max="5635" width="10.88671875" style="104" customWidth="1"/>
    <col min="5636" max="5636" width="13" style="104" customWidth="1"/>
    <col min="5637" max="5637" width="13.5546875" style="104" customWidth="1"/>
    <col min="5638" max="5888" width="8.88671875" style="104"/>
    <col min="5889" max="5889" width="9" style="104" customWidth="1"/>
    <col min="5890" max="5890" width="50.33203125" style="104" customWidth="1"/>
    <col min="5891" max="5891" width="10.88671875" style="104" customWidth="1"/>
    <col min="5892" max="5892" width="13" style="104" customWidth="1"/>
    <col min="5893" max="5893" width="13.5546875" style="104" customWidth="1"/>
    <col min="5894" max="6144" width="8.88671875" style="104"/>
    <col min="6145" max="6145" width="9" style="104" customWidth="1"/>
    <col min="6146" max="6146" width="50.33203125" style="104" customWidth="1"/>
    <col min="6147" max="6147" width="10.88671875" style="104" customWidth="1"/>
    <col min="6148" max="6148" width="13" style="104" customWidth="1"/>
    <col min="6149" max="6149" width="13.5546875" style="104" customWidth="1"/>
    <col min="6150" max="6400" width="8.88671875" style="104"/>
    <col min="6401" max="6401" width="9" style="104" customWidth="1"/>
    <col min="6402" max="6402" width="50.33203125" style="104" customWidth="1"/>
    <col min="6403" max="6403" width="10.88671875" style="104" customWidth="1"/>
    <col min="6404" max="6404" width="13" style="104" customWidth="1"/>
    <col min="6405" max="6405" width="13.5546875" style="104" customWidth="1"/>
    <col min="6406" max="6656" width="8.88671875" style="104"/>
    <col min="6657" max="6657" width="9" style="104" customWidth="1"/>
    <col min="6658" max="6658" width="50.33203125" style="104" customWidth="1"/>
    <col min="6659" max="6659" width="10.88671875" style="104" customWidth="1"/>
    <col min="6660" max="6660" width="13" style="104" customWidth="1"/>
    <col min="6661" max="6661" width="13.5546875" style="104" customWidth="1"/>
    <col min="6662" max="6912" width="8.88671875" style="104"/>
    <col min="6913" max="6913" width="9" style="104" customWidth="1"/>
    <col min="6914" max="6914" width="50.33203125" style="104" customWidth="1"/>
    <col min="6915" max="6915" width="10.88671875" style="104" customWidth="1"/>
    <col min="6916" max="6916" width="13" style="104" customWidth="1"/>
    <col min="6917" max="6917" width="13.5546875" style="104" customWidth="1"/>
    <col min="6918" max="7168" width="8.88671875" style="104"/>
    <col min="7169" max="7169" width="9" style="104" customWidth="1"/>
    <col min="7170" max="7170" width="50.33203125" style="104" customWidth="1"/>
    <col min="7171" max="7171" width="10.88671875" style="104" customWidth="1"/>
    <col min="7172" max="7172" width="13" style="104" customWidth="1"/>
    <col min="7173" max="7173" width="13.5546875" style="104" customWidth="1"/>
    <col min="7174" max="7424" width="8.88671875" style="104"/>
    <col min="7425" max="7425" width="9" style="104" customWidth="1"/>
    <col min="7426" max="7426" width="50.33203125" style="104" customWidth="1"/>
    <col min="7427" max="7427" width="10.88671875" style="104" customWidth="1"/>
    <col min="7428" max="7428" width="13" style="104" customWidth="1"/>
    <col min="7429" max="7429" width="13.5546875" style="104" customWidth="1"/>
    <col min="7430" max="7680" width="8.88671875" style="104"/>
    <col min="7681" max="7681" width="9" style="104" customWidth="1"/>
    <col min="7682" max="7682" width="50.33203125" style="104" customWidth="1"/>
    <col min="7683" max="7683" width="10.88671875" style="104" customWidth="1"/>
    <col min="7684" max="7684" width="13" style="104" customWidth="1"/>
    <col min="7685" max="7685" width="13.5546875" style="104" customWidth="1"/>
    <col min="7686" max="7936" width="8.88671875" style="104"/>
    <col min="7937" max="7937" width="9" style="104" customWidth="1"/>
    <col min="7938" max="7938" width="50.33203125" style="104" customWidth="1"/>
    <col min="7939" max="7939" width="10.88671875" style="104" customWidth="1"/>
    <col min="7940" max="7940" width="13" style="104" customWidth="1"/>
    <col min="7941" max="7941" width="13.5546875" style="104" customWidth="1"/>
    <col min="7942" max="8192" width="8.88671875" style="104"/>
    <col min="8193" max="8193" width="9" style="104" customWidth="1"/>
    <col min="8194" max="8194" width="50.33203125" style="104" customWidth="1"/>
    <col min="8195" max="8195" width="10.88671875" style="104" customWidth="1"/>
    <col min="8196" max="8196" width="13" style="104" customWidth="1"/>
    <col min="8197" max="8197" width="13.5546875" style="104" customWidth="1"/>
    <col min="8198" max="8448" width="8.88671875" style="104"/>
    <col min="8449" max="8449" width="9" style="104" customWidth="1"/>
    <col min="8450" max="8450" width="50.33203125" style="104" customWidth="1"/>
    <col min="8451" max="8451" width="10.88671875" style="104" customWidth="1"/>
    <col min="8452" max="8452" width="13" style="104" customWidth="1"/>
    <col min="8453" max="8453" width="13.5546875" style="104" customWidth="1"/>
    <col min="8454" max="8704" width="8.88671875" style="104"/>
    <col min="8705" max="8705" width="9" style="104" customWidth="1"/>
    <col min="8706" max="8706" width="50.33203125" style="104" customWidth="1"/>
    <col min="8707" max="8707" width="10.88671875" style="104" customWidth="1"/>
    <col min="8708" max="8708" width="13" style="104" customWidth="1"/>
    <col min="8709" max="8709" width="13.5546875" style="104" customWidth="1"/>
    <col min="8710" max="8960" width="8.88671875" style="104"/>
    <col min="8961" max="8961" width="9" style="104" customWidth="1"/>
    <col min="8962" max="8962" width="50.33203125" style="104" customWidth="1"/>
    <col min="8963" max="8963" width="10.88671875" style="104" customWidth="1"/>
    <col min="8964" max="8964" width="13" style="104" customWidth="1"/>
    <col min="8965" max="8965" width="13.5546875" style="104" customWidth="1"/>
    <col min="8966" max="9216" width="8.88671875" style="104"/>
    <col min="9217" max="9217" width="9" style="104" customWidth="1"/>
    <col min="9218" max="9218" width="50.33203125" style="104" customWidth="1"/>
    <col min="9219" max="9219" width="10.88671875" style="104" customWidth="1"/>
    <col min="9220" max="9220" width="13" style="104" customWidth="1"/>
    <col min="9221" max="9221" width="13.5546875" style="104" customWidth="1"/>
    <col min="9222" max="9472" width="8.88671875" style="104"/>
    <col min="9473" max="9473" width="9" style="104" customWidth="1"/>
    <col min="9474" max="9474" width="50.33203125" style="104" customWidth="1"/>
    <col min="9475" max="9475" width="10.88671875" style="104" customWidth="1"/>
    <col min="9476" max="9476" width="13" style="104" customWidth="1"/>
    <col min="9477" max="9477" width="13.5546875" style="104" customWidth="1"/>
    <col min="9478" max="9728" width="8.88671875" style="104"/>
    <col min="9729" max="9729" width="9" style="104" customWidth="1"/>
    <col min="9730" max="9730" width="50.33203125" style="104" customWidth="1"/>
    <col min="9731" max="9731" width="10.88671875" style="104" customWidth="1"/>
    <col min="9732" max="9732" width="13" style="104" customWidth="1"/>
    <col min="9733" max="9733" width="13.5546875" style="104" customWidth="1"/>
    <col min="9734" max="9984" width="8.88671875" style="104"/>
    <col min="9985" max="9985" width="9" style="104" customWidth="1"/>
    <col min="9986" max="9986" width="50.33203125" style="104" customWidth="1"/>
    <col min="9987" max="9987" width="10.88671875" style="104" customWidth="1"/>
    <col min="9988" max="9988" width="13" style="104" customWidth="1"/>
    <col min="9989" max="9989" width="13.5546875" style="104" customWidth="1"/>
    <col min="9990" max="10240" width="8.88671875" style="104"/>
    <col min="10241" max="10241" width="9" style="104" customWidth="1"/>
    <col min="10242" max="10242" width="50.33203125" style="104" customWidth="1"/>
    <col min="10243" max="10243" width="10.88671875" style="104" customWidth="1"/>
    <col min="10244" max="10244" width="13" style="104" customWidth="1"/>
    <col min="10245" max="10245" width="13.5546875" style="104" customWidth="1"/>
    <col min="10246" max="10496" width="8.88671875" style="104"/>
    <col min="10497" max="10497" width="9" style="104" customWidth="1"/>
    <col min="10498" max="10498" width="50.33203125" style="104" customWidth="1"/>
    <col min="10499" max="10499" width="10.88671875" style="104" customWidth="1"/>
    <col min="10500" max="10500" width="13" style="104" customWidth="1"/>
    <col min="10501" max="10501" width="13.5546875" style="104" customWidth="1"/>
    <col min="10502" max="10752" width="8.88671875" style="104"/>
    <col min="10753" max="10753" width="9" style="104" customWidth="1"/>
    <col min="10754" max="10754" width="50.33203125" style="104" customWidth="1"/>
    <col min="10755" max="10755" width="10.88671875" style="104" customWidth="1"/>
    <col min="10756" max="10756" width="13" style="104" customWidth="1"/>
    <col min="10757" max="10757" width="13.5546875" style="104" customWidth="1"/>
    <col min="10758" max="11008" width="8.88671875" style="104"/>
    <col min="11009" max="11009" width="9" style="104" customWidth="1"/>
    <col min="11010" max="11010" width="50.33203125" style="104" customWidth="1"/>
    <col min="11011" max="11011" width="10.88671875" style="104" customWidth="1"/>
    <col min="11012" max="11012" width="13" style="104" customWidth="1"/>
    <col min="11013" max="11013" width="13.5546875" style="104" customWidth="1"/>
    <col min="11014" max="11264" width="8.88671875" style="104"/>
    <col min="11265" max="11265" width="9" style="104" customWidth="1"/>
    <col min="11266" max="11266" width="50.33203125" style="104" customWidth="1"/>
    <col min="11267" max="11267" width="10.88671875" style="104" customWidth="1"/>
    <col min="11268" max="11268" width="13" style="104" customWidth="1"/>
    <col min="11269" max="11269" width="13.5546875" style="104" customWidth="1"/>
    <col min="11270" max="11520" width="8.88671875" style="104"/>
    <col min="11521" max="11521" width="9" style="104" customWidth="1"/>
    <col min="11522" max="11522" width="50.33203125" style="104" customWidth="1"/>
    <col min="11523" max="11523" width="10.88671875" style="104" customWidth="1"/>
    <col min="11524" max="11524" width="13" style="104" customWidth="1"/>
    <col min="11525" max="11525" width="13.5546875" style="104" customWidth="1"/>
    <col min="11526" max="11776" width="8.88671875" style="104"/>
    <col min="11777" max="11777" width="9" style="104" customWidth="1"/>
    <col min="11778" max="11778" width="50.33203125" style="104" customWidth="1"/>
    <col min="11779" max="11779" width="10.88671875" style="104" customWidth="1"/>
    <col min="11780" max="11780" width="13" style="104" customWidth="1"/>
    <col min="11781" max="11781" width="13.5546875" style="104" customWidth="1"/>
    <col min="11782" max="12032" width="8.88671875" style="104"/>
    <col min="12033" max="12033" width="9" style="104" customWidth="1"/>
    <col min="12034" max="12034" width="50.33203125" style="104" customWidth="1"/>
    <col min="12035" max="12035" width="10.88671875" style="104" customWidth="1"/>
    <col min="12036" max="12036" width="13" style="104" customWidth="1"/>
    <col min="12037" max="12037" width="13.5546875" style="104" customWidth="1"/>
    <col min="12038" max="12288" width="8.88671875" style="104"/>
    <col min="12289" max="12289" width="9" style="104" customWidth="1"/>
    <col min="12290" max="12290" width="50.33203125" style="104" customWidth="1"/>
    <col min="12291" max="12291" width="10.88671875" style="104" customWidth="1"/>
    <col min="12292" max="12292" width="13" style="104" customWidth="1"/>
    <col min="12293" max="12293" width="13.5546875" style="104" customWidth="1"/>
    <col min="12294" max="12544" width="8.88671875" style="104"/>
    <col min="12545" max="12545" width="9" style="104" customWidth="1"/>
    <col min="12546" max="12546" width="50.33203125" style="104" customWidth="1"/>
    <col min="12547" max="12547" width="10.88671875" style="104" customWidth="1"/>
    <col min="12548" max="12548" width="13" style="104" customWidth="1"/>
    <col min="12549" max="12549" width="13.5546875" style="104" customWidth="1"/>
    <col min="12550" max="12800" width="8.88671875" style="104"/>
    <col min="12801" max="12801" width="9" style="104" customWidth="1"/>
    <col min="12802" max="12802" width="50.33203125" style="104" customWidth="1"/>
    <col min="12803" max="12803" width="10.88671875" style="104" customWidth="1"/>
    <col min="12804" max="12804" width="13" style="104" customWidth="1"/>
    <col min="12805" max="12805" width="13.5546875" style="104" customWidth="1"/>
    <col min="12806" max="13056" width="8.88671875" style="104"/>
    <col min="13057" max="13057" width="9" style="104" customWidth="1"/>
    <col min="13058" max="13058" width="50.33203125" style="104" customWidth="1"/>
    <col min="13059" max="13059" width="10.88671875" style="104" customWidth="1"/>
    <col min="13060" max="13060" width="13" style="104" customWidth="1"/>
    <col min="13061" max="13061" width="13.5546875" style="104" customWidth="1"/>
    <col min="13062" max="13312" width="8.88671875" style="104"/>
    <col min="13313" max="13313" width="9" style="104" customWidth="1"/>
    <col min="13314" max="13314" width="50.33203125" style="104" customWidth="1"/>
    <col min="13315" max="13315" width="10.88671875" style="104" customWidth="1"/>
    <col min="13316" max="13316" width="13" style="104" customWidth="1"/>
    <col min="13317" max="13317" width="13.5546875" style="104" customWidth="1"/>
    <col min="13318" max="13568" width="8.88671875" style="104"/>
    <col min="13569" max="13569" width="9" style="104" customWidth="1"/>
    <col min="13570" max="13570" width="50.33203125" style="104" customWidth="1"/>
    <col min="13571" max="13571" width="10.88671875" style="104" customWidth="1"/>
    <col min="13572" max="13572" width="13" style="104" customWidth="1"/>
    <col min="13573" max="13573" width="13.5546875" style="104" customWidth="1"/>
    <col min="13574" max="13824" width="8.88671875" style="104"/>
    <col min="13825" max="13825" width="9" style="104" customWidth="1"/>
    <col min="13826" max="13826" width="50.33203125" style="104" customWidth="1"/>
    <col min="13827" max="13827" width="10.88671875" style="104" customWidth="1"/>
    <col min="13828" max="13828" width="13" style="104" customWidth="1"/>
    <col min="13829" max="13829" width="13.5546875" style="104" customWidth="1"/>
    <col min="13830" max="14080" width="8.88671875" style="104"/>
    <col min="14081" max="14081" width="9" style="104" customWidth="1"/>
    <col min="14082" max="14082" width="50.33203125" style="104" customWidth="1"/>
    <col min="14083" max="14083" width="10.88671875" style="104" customWidth="1"/>
    <col min="14084" max="14084" width="13" style="104" customWidth="1"/>
    <col min="14085" max="14085" width="13.5546875" style="104" customWidth="1"/>
    <col min="14086" max="14336" width="8.88671875" style="104"/>
    <col min="14337" max="14337" width="9" style="104" customWidth="1"/>
    <col min="14338" max="14338" width="50.33203125" style="104" customWidth="1"/>
    <col min="14339" max="14339" width="10.88671875" style="104" customWidth="1"/>
    <col min="14340" max="14340" width="13" style="104" customWidth="1"/>
    <col min="14341" max="14341" width="13.5546875" style="104" customWidth="1"/>
    <col min="14342" max="14592" width="8.88671875" style="104"/>
    <col min="14593" max="14593" width="9" style="104" customWidth="1"/>
    <col min="14594" max="14594" width="50.33203125" style="104" customWidth="1"/>
    <col min="14595" max="14595" width="10.88671875" style="104" customWidth="1"/>
    <col min="14596" max="14596" width="13" style="104" customWidth="1"/>
    <col min="14597" max="14597" width="13.5546875" style="104" customWidth="1"/>
    <col min="14598" max="14848" width="8.88671875" style="104"/>
    <col min="14849" max="14849" width="9" style="104" customWidth="1"/>
    <col min="14850" max="14850" width="50.33203125" style="104" customWidth="1"/>
    <col min="14851" max="14851" width="10.88671875" style="104" customWidth="1"/>
    <col min="14852" max="14852" width="13" style="104" customWidth="1"/>
    <col min="14853" max="14853" width="13.5546875" style="104" customWidth="1"/>
    <col min="14854" max="15104" width="8.88671875" style="104"/>
    <col min="15105" max="15105" width="9" style="104" customWidth="1"/>
    <col min="15106" max="15106" width="50.33203125" style="104" customWidth="1"/>
    <col min="15107" max="15107" width="10.88671875" style="104" customWidth="1"/>
    <col min="15108" max="15108" width="13" style="104" customWidth="1"/>
    <col min="15109" max="15109" width="13.5546875" style="104" customWidth="1"/>
    <col min="15110" max="15360" width="8.88671875" style="104"/>
    <col min="15361" max="15361" width="9" style="104" customWidth="1"/>
    <col min="15362" max="15362" width="50.33203125" style="104" customWidth="1"/>
    <col min="15363" max="15363" width="10.88671875" style="104" customWidth="1"/>
    <col min="15364" max="15364" width="13" style="104" customWidth="1"/>
    <col min="15365" max="15365" width="13.5546875" style="104" customWidth="1"/>
    <col min="15366" max="15616" width="8.88671875" style="104"/>
    <col min="15617" max="15617" width="9" style="104" customWidth="1"/>
    <col min="15618" max="15618" width="50.33203125" style="104" customWidth="1"/>
    <col min="15619" max="15619" width="10.88671875" style="104" customWidth="1"/>
    <col min="15620" max="15620" width="13" style="104" customWidth="1"/>
    <col min="15621" max="15621" width="13.5546875" style="104" customWidth="1"/>
    <col min="15622" max="15872" width="8.88671875" style="104"/>
    <col min="15873" max="15873" width="9" style="104" customWidth="1"/>
    <col min="15874" max="15874" width="50.33203125" style="104" customWidth="1"/>
    <col min="15875" max="15875" width="10.88671875" style="104" customWidth="1"/>
    <col min="15876" max="15876" width="13" style="104" customWidth="1"/>
    <col min="15877" max="15877" width="13.5546875" style="104" customWidth="1"/>
    <col min="15878" max="16128" width="8.88671875" style="104"/>
    <col min="16129" max="16129" width="9" style="104" customWidth="1"/>
    <col min="16130" max="16130" width="50.33203125" style="104" customWidth="1"/>
    <col min="16131" max="16131" width="10.88671875" style="104" customWidth="1"/>
    <col min="16132" max="16132" width="13" style="104" customWidth="1"/>
    <col min="16133" max="16133" width="13.5546875" style="104" customWidth="1"/>
    <col min="16134" max="16384" width="8.88671875" style="104"/>
  </cols>
  <sheetData>
    <row r="1" spans="1:7" s="89" customFormat="1" ht="15.6" x14ac:dyDescent="0.3">
      <c r="A1" s="87"/>
      <c r="B1" s="255" t="s">
        <v>398</v>
      </c>
      <c r="C1" s="255"/>
      <c r="D1" s="255"/>
      <c r="E1" s="255"/>
      <c r="F1" s="88"/>
      <c r="G1" s="88"/>
    </row>
    <row r="2" spans="1:7" s="89" customFormat="1" ht="15.6" x14ac:dyDescent="0.3">
      <c r="A2" s="90"/>
      <c r="B2" s="255" t="s">
        <v>399</v>
      </c>
      <c r="C2" s="255"/>
      <c r="D2" s="255"/>
      <c r="E2" s="255"/>
      <c r="F2" s="91"/>
      <c r="G2" s="88"/>
    </row>
    <row r="3" spans="1:7" s="89" customFormat="1" ht="15.6" x14ac:dyDescent="0.3">
      <c r="A3" s="90"/>
      <c r="B3" s="1"/>
      <c r="C3" s="255" t="s">
        <v>479</v>
      </c>
      <c r="D3" s="255"/>
      <c r="E3" s="255"/>
      <c r="F3" s="91"/>
      <c r="G3" s="88"/>
    </row>
    <row r="4" spans="1:7" s="89" customFormat="1" ht="47.25" customHeight="1" x14ac:dyDescent="0.3">
      <c r="A4" s="92"/>
      <c r="B4" s="70"/>
      <c r="C4" s="262" t="s">
        <v>467</v>
      </c>
      <c r="D4" s="262"/>
      <c r="E4" s="262"/>
      <c r="F4" s="91"/>
      <c r="G4" s="88"/>
    </row>
    <row r="5" spans="1:7" s="89" customFormat="1" ht="15.6" x14ac:dyDescent="0.3">
      <c r="A5" s="88"/>
      <c r="B5" s="237"/>
      <c r="C5" s="237"/>
      <c r="D5" s="237"/>
      <c r="E5" s="237"/>
      <c r="F5" s="91"/>
      <c r="G5" s="88"/>
    </row>
    <row r="6" spans="1:7" s="89" customFormat="1" ht="15.6" x14ac:dyDescent="0.3">
      <c r="A6" s="88"/>
      <c r="B6" s="237"/>
      <c r="C6" s="237"/>
      <c r="D6" s="237"/>
      <c r="E6" s="237"/>
      <c r="F6" s="91"/>
      <c r="G6" s="88"/>
    </row>
    <row r="7" spans="1:7" s="89" customFormat="1" ht="15.6" x14ac:dyDescent="0.3">
      <c r="A7" s="88"/>
      <c r="B7" s="122"/>
      <c r="C7" s="122"/>
      <c r="D7" s="122"/>
      <c r="E7" s="122"/>
      <c r="F7" s="91"/>
      <c r="G7" s="88"/>
    </row>
    <row r="8" spans="1:7" s="89" customFormat="1" ht="15.6" x14ac:dyDescent="0.3">
      <c r="A8" s="88"/>
      <c r="B8" s="122"/>
      <c r="C8" s="122"/>
      <c r="D8" s="122"/>
      <c r="E8" s="122"/>
      <c r="F8" s="91"/>
      <c r="G8" s="88"/>
    </row>
    <row r="9" spans="1:7" s="89" customFormat="1" ht="15.6" x14ac:dyDescent="0.3">
      <c r="A9" s="88"/>
      <c r="B9" s="122"/>
      <c r="C9" s="122"/>
      <c r="D9" s="122"/>
      <c r="E9" s="122"/>
      <c r="F9" s="91"/>
      <c r="G9" s="88"/>
    </row>
    <row r="10" spans="1:7" s="89" customFormat="1" ht="53.4" customHeight="1" x14ac:dyDescent="0.3">
      <c r="A10" s="259" t="s">
        <v>468</v>
      </c>
      <c r="B10" s="259"/>
      <c r="C10" s="259"/>
      <c r="D10" s="259"/>
      <c r="E10" s="259"/>
    </row>
    <row r="11" spans="1:7" s="89" customFormat="1" ht="15.6" x14ac:dyDescent="0.3">
      <c r="A11" s="93"/>
      <c r="B11" s="94"/>
      <c r="C11" s="93"/>
    </row>
    <row r="12" spans="1:7" s="89" customFormat="1" ht="15.6" x14ac:dyDescent="0.3">
      <c r="A12" s="93"/>
      <c r="B12" s="94"/>
      <c r="C12" s="126"/>
      <c r="E12" s="122" t="s">
        <v>17</v>
      </c>
    </row>
    <row r="13" spans="1:7" s="89" customFormat="1" ht="31.2" x14ac:dyDescent="0.3">
      <c r="A13" s="95" t="s">
        <v>18</v>
      </c>
      <c r="B13" s="96" t="s">
        <v>400</v>
      </c>
      <c r="C13" s="97" t="s">
        <v>376</v>
      </c>
      <c r="D13" s="98" t="s">
        <v>377</v>
      </c>
      <c r="E13" s="98" t="s">
        <v>401</v>
      </c>
    </row>
    <row r="14" spans="1:7" s="89" customFormat="1" ht="15.6" x14ac:dyDescent="0.3">
      <c r="A14" s="99"/>
      <c r="B14" s="96">
        <v>1</v>
      </c>
      <c r="C14" s="100">
        <v>2</v>
      </c>
      <c r="D14" s="98">
        <v>3</v>
      </c>
      <c r="E14" s="98">
        <v>4</v>
      </c>
    </row>
    <row r="15" spans="1:7" ht="93.6" x14ac:dyDescent="0.3">
      <c r="A15" s="101">
        <v>1</v>
      </c>
      <c r="B15" s="224" t="s">
        <v>402</v>
      </c>
      <c r="C15" s="102">
        <f>'4- ведомственная'!G126</f>
        <v>472.8</v>
      </c>
      <c r="D15" s="102">
        <f>'4- ведомственная'!H126</f>
        <v>472.8</v>
      </c>
      <c r="E15" s="103">
        <f>D15*100/C15</f>
        <v>100</v>
      </c>
    </row>
    <row r="16" spans="1:7" ht="109.2" x14ac:dyDescent="0.3">
      <c r="A16" s="101"/>
      <c r="B16" s="145" t="s">
        <v>469</v>
      </c>
      <c r="C16" s="102">
        <f>'4- ведомственная'!G129</f>
        <v>143.69999999999999</v>
      </c>
      <c r="D16" s="102">
        <f>'4- ведомственная'!H129</f>
        <v>143.69999999999999</v>
      </c>
      <c r="E16" s="103">
        <f>D16*100/C16</f>
        <v>100</v>
      </c>
    </row>
    <row r="17" spans="1:5" ht="15.6" x14ac:dyDescent="0.3">
      <c r="A17" s="260" t="s">
        <v>121</v>
      </c>
      <c r="B17" s="261"/>
      <c r="C17" s="105">
        <f>SUM(C15:C16)</f>
        <v>616.5</v>
      </c>
      <c r="D17" s="105">
        <f>SUM(D15:D16)</f>
        <v>616.5</v>
      </c>
      <c r="E17" s="103">
        <f>D17*100/C17</f>
        <v>100</v>
      </c>
    </row>
  </sheetData>
  <mergeCells count="8">
    <mergeCell ref="A10:E10"/>
    <mergeCell ref="A17:B17"/>
    <mergeCell ref="B1:E1"/>
    <mergeCell ref="B2:E2"/>
    <mergeCell ref="C3:E3"/>
    <mergeCell ref="C4:E4"/>
    <mergeCell ref="B5:E5"/>
    <mergeCell ref="B6:E6"/>
  </mergeCells>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topLeftCell="A4" zoomScaleNormal="100" workbookViewId="0">
      <selection activeCell="J14" sqref="J14"/>
    </sheetView>
  </sheetViews>
  <sheetFormatPr defaultRowHeight="15" x14ac:dyDescent="0.25"/>
  <cols>
    <col min="1" max="1" width="56" style="104" customWidth="1"/>
    <col min="2" max="2" width="16.88671875" style="104" customWidth="1"/>
    <col min="3" max="3" width="16.109375" style="104" customWidth="1"/>
    <col min="4" max="4" width="17.33203125" style="104" customWidth="1"/>
    <col min="5" max="256" width="8.88671875" style="104"/>
    <col min="257" max="257" width="56" style="104" customWidth="1"/>
    <col min="258" max="258" width="16.88671875" style="104" customWidth="1"/>
    <col min="259" max="259" width="16.109375" style="104" customWidth="1"/>
    <col min="260" max="260" width="15.6640625" style="104" customWidth="1"/>
    <col min="261" max="512" width="8.88671875" style="104"/>
    <col min="513" max="513" width="56" style="104" customWidth="1"/>
    <col min="514" max="514" width="16.88671875" style="104" customWidth="1"/>
    <col min="515" max="515" width="16.109375" style="104" customWidth="1"/>
    <col min="516" max="516" width="15.6640625" style="104" customWidth="1"/>
    <col min="517" max="768" width="8.88671875" style="104"/>
    <col min="769" max="769" width="56" style="104" customWidth="1"/>
    <col min="770" max="770" width="16.88671875" style="104" customWidth="1"/>
    <col min="771" max="771" width="16.109375" style="104" customWidth="1"/>
    <col min="772" max="772" width="15.6640625" style="104" customWidth="1"/>
    <col min="773" max="1024" width="8.88671875" style="104"/>
    <col min="1025" max="1025" width="56" style="104" customWidth="1"/>
    <col min="1026" max="1026" width="16.88671875" style="104" customWidth="1"/>
    <col min="1027" max="1027" width="16.109375" style="104" customWidth="1"/>
    <col min="1028" max="1028" width="15.6640625" style="104" customWidth="1"/>
    <col min="1029" max="1280" width="8.88671875" style="104"/>
    <col min="1281" max="1281" width="56" style="104" customWidth="1"/>
    <col min="1282" max="1282" width="16.88671875" style="104" customWidth="1"/>
    <col min="1283" max="1283" width="16.109375" style="104" customWidth="1"/>
    <col min="1284" max="1284" width="15.6640625" style="104" customWidth="1"/>
    <col min="1285" max="1536" width="8.88671875" style="104"/>
    <col min="1537" max="1537" width="56" style="104" customWidth="1"/>
    <col min="1538" max="1538" width="16.88671875" style="104" customWidth="1"/>
    <col min="1539" max="1539" width="16.109375" style="104" customWidth="1"/>
    <col min="1540" max="1540" width="15.6640625" style="104" customWidth="1"/>
    <col min="1541" max="1792" width="8.88671875" style="104"/>
    <col min="1793" max="1793" width="56" style="104" customWidth="1"/>
    <col min="1794" max="1794" width="16.88671875" style="104" customWidth="1"/>
    <col min="1795" max="1795" width="16.109375" style="104" customWidth="1"/>
    <col min="1796" max="1796" width="15.6640625" style="104" customWidth="1"/>
    <col min="1797" max="2048" width="8.88671875" style="104"/>
    <col min="2049" max="2049" width="56" style="104" customWidth="1"/>
    <col min="2050" max="2050" width="16.88671875" style="104" customWidth="1"/>
    <col min="2051" max="2051" width="16.109375" style="104" customWidth="1"/>
    <col min="2052" max="2052" width="15.6640625" style="104" customWidth="1"/>
    <col min="2053" max="2304" width="8.88671875" style="104"/>
    <col min="2305" max="2305" width="56" style="104" customWidth="1"/>
    <col min="2306" max="2306" width="16.88671875" style="104" customWidth="1"/>
    <col min="2307" max="2307" width="16.109375" style="104" customWidth="1"/>
    <col min="2308" max="2308" width="15.6640625" style="104" customWidth="1"/>
    <col min="2309" max="2560" width="8.88671875" style="104"/>
    <col min="2561" max="2561" width="56" style="104" customWidth="1"/>
    <col min="2562" max="2562" width="16.88671875" style="104" customWidth="1"/>
    <col min="2563" max="2563" width="16.109375" style="104" customWidth="1"/>
    <col min="2564" max="2564" width="15.6640625" style="104" customWidth="1"/>
    <col min="2565" max="2816" width="8.88671875" style="104"/>
    <col min="2817" max="2817" width="56" style="104" customWidth="1"/>
    <col min="2818" max="2818" width="16.88671875" style="104" customWidth="1"/>
    <col min="2819" max="2819" width="16.109375" style="104" customWidth="1"/>
    <col min="2820" max="2820" width="15.6640625" style="104" customWidth="1"/>
    <col min="2821" max="3072" width="8.88671875" style="104"/>
    <col min="3073" max="3073" width="56" style="104" customWidth="1"/>
    <col min="3074" max="3074" width="16.88671875" style="104" customWidth="1"/>
    <col min="3075" max="3075" width="16.109375" style="104" customWidth="1"/>
    <col min="3076" max="3076" width="15.6640625" style="104" customWidth="1"/>
    <col min="3077" max="3328" width="8.88671875" style="104"/>
    <col min="3329" max="3329" width="56" style="104" customWidth="1"/>
    <col min="3330" max="3330" width="16.88671875" style="104" customWidth="1"/>
    <col min="3331" max="3331" width="16.109375" style="104" customWidth="1"/>
    <col min="3332" max="3332" width="15.6640625" style="104" customWidth="1"/>
    <col min="3333" max="3584" width="8.88671875" style="104"/>
    <col min="3585" max="3585" width="56" style="104" customWidth="1"/>
    <col min="3586" max="3586" width="16.88671875" style="104" customWidth="1"/>
    <col min="3587" max="3587" width="16.109375" style="104" customWidth="1"/>
    <col min="3588" max="3588" width="15.6640625" style="104" customWidth="1"/>
    <col min="3589" max="3840" width="8.88671875" style="104"/>
    <col min="3841" max="3841" width="56" style="104" customWidth="1"/>
    <col min="3842" max="3842" width="16.88671875" style="104" customWidth="1"/>
    <col min="3843" max="3843" width="16.109375" style="104" customWidth="1"/>
    <col min="3844" max="3844" width="15.6640625" style="104" customWidth="1"/>
    <col min="3845" max="4096" width="8.88671875" style="104"/>
    <col min="4097" max="4097" width="56" style="104" customWidth="1"/>
    <col min="4098" max="4098" width="16.88671875" style="104" customWidth="1"/>
    <col min="4099" max="4099" width="16.109375" style="104" customWidth="1"/>
    <col min="4100" max="4100" width="15.6640625" style="104" customWidth="1"/>
    <col min="4101" max="4352" width="8.88671875" style="104"/>
    <col min="4353" max="4353" width="56" style="104" customWidth="1"/>
    <col min="4354" max="4354" width="16.88671875" style="104" customWidth="1"/>
    <col min="4355" max="4355" width="16.109375" style="104" customWidth="1"/>
    <col min="4356" max="4356" width="15.6640625" style="104" customWidth="1"/>
    <col min="4357" max="4608" width="8.88671875" style="104"/>
    <col min="4609" max="4609" width="56" style="104" customWidth="1"/>
    <col min="4610" max="4610" width="16.88671875" style="104" customWidth="1"/>
    <col min="4611" max="4611" width="16.109375" style="104" customWidth="1"/>
    <col min="4612" max="4612" width="15.6640625" style="104" customWidth="1"/>
    <col min="4613" max="4864" width="8.88671875" style="104"/>
    <col min="4865" max="4865" width="56" style="104" customWidth="1"/>
    <col min="4866" max="4866" width="16.88671875" style="104" customWidth="1"/>
    <col min="4867" max="4867" width="16.109375" style="104" customWidth="1"/>
    <col min="4868" max="4868" width="15.6640625" style="104" customWidth="1"/>
    <col min="4869" max="5120" width="8.88671875" style="104"/>
    <col min="5121" max="5121" width="56" style="104" customWidth="1"/>
    <col min="5122" max="5122" width="16.88671875" style="104" customWidth="1"/>
    <col min="5123" max="5123" width="16.109375" style="104" customWidth="1"/>
    <col min="5124" max="5124" width="15.6640625" style="104" customWidth="1"/>
    <col min="5125" max="5376" width="8.88671875" style="104"/>
    <col min="5377" max="5377" width="56" style="104" customWidth="1"/>
    <col min="5378" max="5378" width="16.88671875" style="104" customWidth="1"/>
    <col min="5379" max="5379" width="16.109375" style="104" customWidth="1"/>
    <col min="5380" max="5380" width="15.6640625" style="104" customWidth="1"/>
    <col min="5381" max="5632" width="8.88671875" style="104"/>
    <col min="5633" max="5633" width="56" style="104" customWidth="1"/>
    <col min="5634" max="5634" width="16.88671875" style="104" customWidth="1"/>
    <col min="5635" max="5635" width="16.109375" style="104" customWidth="1"/>
    <col min="5636" max="5636" width="15.6640625" style="104" customWidth="1"/>
    <col min="5637" max="5888" width="8.88671875" style="104"/>
    <col min="5889" max="5889" width="56" style="104" customWidth="1"/>
    <col min="5890" max="5890" width="16.88671875" style="104" customWidth="1"/>
    <col min="5891" max="5891" width="16.109375" style="104" customWidth="1"/>
    <col min="5892" max="5892" width="15.6640625" style="104" customWidth="1"/>
    <col min="5893" max="6144" width="8.88671875" style="104"/>
    <col min="6145" max="6145" width="56" style="104" customWidth="1"/>
    <col min="6146" max="6146" width="16.88671875" style="104" customWidth="1"/>
    <col min="6147" max="6147" width="16.109375" style="104" customWidth="1"/>
    <col min="6148" max="6148" width="15.6640625" style="104" customWidth="1"/>
    <col min="6149" max="6400" width="8.88671875" style="104"/>
    <col min="6401" max="6401" width="56" style="104" customWidth="1"/>
    <col min="6402" max="6402" width="16.88671875" style="104" customWidth="1"/>
    <col min="6403" max="6403" width="16.109375" style="104" customWidth="1"/>
    <col min="6404" max="6404" width="15.6640625" style="104" customWidth="1"/>
    <col min="6405" max="6656" width="8.88671875" style="104"/>
    <col min="6657" max="6657" width="56" style="104" customWidth="1"/>
    <col min="6658" max="6658" width="16.88671875" style="104" customWidth="1"/>
    <col min="6659" max="6659" width="16.109375" style="104" customWidth="1"/>
    <col min="6660" max="6660" width="15.6640625" style="104" customWidth="1"/>
    <col min="6661" max="6912" width="8.88671875" style="104"/>
    <col min="6913" max="6913" width="56" style="104" customWidth="1"/>
    <col min="6914" max="6914" width="16.88671875" style="104" customWidth="1"/>
    <col min="6915" max="6915" width="16.109375" style="104" customWidth="1"/>
    <col min="6916" max="6916" width="15.6640625" style="104" customWidth="1"/>
    <col min="6917" max="7168" width="8.88671875" style="104"/>
    <col min="7169" max="7169" width="56" style="104" customWidth="1"/>
    <col min="7170" max="7170" width="16.88671875" style="104" customWidth="1"/>
    <col min="7171" max="7171" width="16.109375" style="104" customWidth="1"/>
    <col min="7172" max="7172" width="15.6640625" style="104" customWidth="1"/>
    <col min="7173" max="7424" width="8.88671875" style="104"/>
    <col min="7425" max="7425" width="56" style="104" customWidth="1"/>
    <col min="7426" max="7426" width="16.88671875" style="104" customWidth="1"/>
    <col min="7427" max="7427" width="16.109375" style="104" customWidth="1"/>
    <col min="7428" max="7428" width="15.6640625" style="104" customWidth="1"/>
    <col min="7429" max="7680" width="8.88671875" style="104"/>
    <col min="7681" max="7681" width="56" style="104" customWidth="1"/>
    <col min="7682" max="7682" width="16.88671875" style="104" customWidth="1"/>
    <col min="7683" max="7683" width="16.109375" style="104" customWidth="1"/>
    <col min="7684" max="7684" width="15.6640625" style="104" customWidth="1"/>
    <col min="7685" max="7936" width="8.88671875" style="104"/>
    <col min="7937" max="7937" width="56" style="104" customWidth="1"/>
    <col min="7938" max="7938" width="16.88671875" style="104" customWidth="1"/>
    <col min="7939" max="7939" width="16.109375" style="104" customWidth="1"/>
    <col min="7940" max="7940" width="15.6640625" style="104" customWidth="1"/>
    <col min="7941" max="8192" width="8.88671875" style="104"/>
    <col min="8193" max="8193" width="56" style="104" customWidth="1"/>
    <col min="8194" max="8194" width="16.88671875" style="104" customWidth="1"/>
    <col min="8195" max="8195" width="16.109375" style="104" customWidth="1"/>
    <col min="8196" max="8196" width="15.6640625" style="104" customWidth="1"/>
    <col min="8197" max="8448" width="8.88671875" style="104"/>
    <col min="8449" max="8449" width="56" style="104" customWidth="1"/>
    <col min="8450" max="8450" width="16.88671875" style="104" customWidth="1"/>
    <col min="8451" max="8451" width="16.109375" style="104" customWidth="1"/>
    <col min="8452" max="8452" width="15.6640625" style="104" customWidth="1"/>
    <col min="8453" max="8704" width="8.88671875" style="104"/>
    <col min="8705" max="8705" width="56" style="104" customWidth="1"/>
    <col min="8706" max="8706" width="16.88671875" style="104" customWidth="1"/>
    <col min="8707" max="8707" width="16.109375" style="104" customWidth="1"/>
    <col min="8708" max="8708" width="15.6640625" style="104" customWidth="1"/>
    <col min="8709" max="8960" width="8.88671875" style="104"/>
    <col min="8961" max="8961" width="56" style="104" customWidth="1"/>
    <col min="8962" max="8962" width="16.88671875" style="104" customWidth="1"/>
    <col min="8963" max="8963" width="16.109375" style="104" customWidth="1"/>
    <col min="8964" max="8964" width="15.6640625" style="104" customWidth="1"/>
    <col min="8965" max="9216" width="8.88671875" style="104"/>
    <col min="9217" max="9217" width="56" style="104" customWidth="1"/>
    <col min="9218" max="9218" width="16.88671875" style="104" customWidth="1"/>
    <col min="9219" max="9219" width="16.109375" style="104" customWidth="1"/>
    <col min="9220" max="9220" width="15.6640625" style="104" customWidth="1"/>
    <col min="9221" max="9472" width="8.88671875" style="104"/>
    <col min="9473" max="9473" width="56" style="104" customWidth="1"/>
    <col min="9474" max="9474" width="16.88671875" style="104" customWidth="1"/>
    <col min="9475" max="9475" width="16.109375" style="104" customWidth="1"/>
    <col min="9476" max="9476" width="15.6640625" style="104" customWidth="1"/>
    <col min="9477" max="9728" width="8.88671875" style="104"/>
    <col min="9729" max="9729" width="56" style="104" customWidth="1"/>
    <col min="9730" max="9730" width="16.88671875" style="104" customWidth="1"/>
    <col min="9731" max="9731" width="16.109375" style="104" customWidth="1"/>
    <col min="9732" max="9732" width="15.6640625" style="104" customWidth="1"/>
    <col min="9733" max="9984" width="8.88671875" style="104"/>
    <col min="9985" max="9985" width="56" style="104" customWidth="1"/>
    <col min="9986" max="9986" width="16.88671875" style="104" customWidth="1"/>
    <col min="9987" max="9987" width="16.109375" style="104" customWidth="1"/>
    <col min="9988" max="9988" width="15.6640625" style="104" customWidth="1"/>
    <col min="9989" max="10240" width="8.88671875" style="104"/>
    <col min="10241" max="10241" width="56" style="104" customWidth="1"/>
    <col min="10242" max="10242" width="16.88671875" style="104" customWidth="1"/>
    <col min="10243" max="10243" width="16.109375" style="104" customWidth="1"/>
    <col min="10244" max="10244" width="15.6640625" style="104" customWidth="1"/>
    <col min="10245" max="10496" width="8.88671875" style="104"/>
    <col min="10497" max="10497" width="56" style="104" customWidth="1"/>
    <col min="10498" max="10498" width="16.88671875" style="104" customWidth="1"/>
    <col min="10499" max="10499" width="16.109375" style="104" customWidth="1"/>
    <col min="10500" max="10500" width="15.6640625" style="104" customWidth="1"/>
    <col min="10501" max="10752" width="8.88671875" style="104"/>
    <col min="10753" max="10753" width="56" style="104" customWidth="1"/>
    <col min="10754" max="10754" width="16.88671875" style="104" customWidth="1"/>
    <col min="10755" max="10755" width="16.109375" style="104" customWidth="1"/>
    <col min="10756" max="10756" width="15.6640625" style="104" customWidth="1"/>
    <col min="10757" max="11008" width="8.88671875" style="104"/>
    <col min="11009" max="11009" width="56" style="104" customWidth="1"/>
    <col min="11010" max="11010" width="16.88671875" style="104" customWidth="1"/>
    <col min="11011" max="11011" width="16.109375" style="104" customWidth="1"/>
    <col min="11012" max="11012" width="15.6640625" style="104" customWidth="1"/>
    <col min="11013" max="11264" width="8.88671875" style="104"/>
    <col min="11265" max="11265" width="56" style="104" customWidth="1"/>
    <col min="11266" max="11266" width="16.88671875" style="104" customWidth="1"/>
    <col min="11267" max="11267" width="16.109375" style="104" customWidth="1"/>
    <col min="11268" max="11268" width="15.6640625" style="104" customWidth="1"/>
    <col min="11269" max="11520" width="8.88671875" style="104"/>
    <col min="11521" max="11521" width="56" style="104" customWidth="1"/>
    <col min="11522" max="11522" width="16.88671875" style="104" customWidth="1"/>
    <col min="11523" max="11523" width="16.109375" style="104" customWidth="1"/>
    <col min="11524" max="11524" width="15.6640625" style="104" customWidth="1"/>
    <col min="11525" max="11776" width="8.88671875" style="104"/>
    <col min="11777" max="11777" width="56" style="104" customWidth="1"/>
    <col min="11778" max="11778" width="16.88671875" style="104" customWidth="1"/>
    <col min="11779" max="11779" width="16.109375" style="104" customWidth="1"/>
    <col min="11780" max="11780" width="15.6640625" style="104" customWidth="1"/>
    <col min="11781" max="12032" width="8.88671875" style="104"/>
    <col min="12033" max="12033" width="56" style="104" customWidth="1"/>
    <col min="12034" max="12034" width="16.88671875" style="104" customWidth="1"/>
    <col min="12035" max="12035" width="16.109375" style="104" customWidth="1"/>
    <col min="12036" max="12036" width="15.6640625" style="104" customWidth="1"/>
    <col min="12037" max="12288" width="8.88671875" style="104"/>
    <col min="12289" max="12289" width="56" style="104" customWidth="1"/>
    <col min="12290" max="12290" width="16.88671875" style="104" customWidth="1"/>
    <col min="12291" max="12291" width="16.109375" style="104" customWidth="1"/>
    <col min="12292" max="12292" width="15.6640625" style="104" customWidth="1"/>
    <col min="12293" max="12544" width="8.88671875" style="104"/>
    <col min="12545" max="12545" width="56" style="104" customWidth="1"/>
    <col min="12546" max="12546" width="16.88671875" style="104" customWidth="1"/>
    <col min="12547" max="12547" width="16.109375" style="104" customWidth="1"/>
    <col min="12548" max="12548" width="15.6640625" style="104" customWidth="1"/>
    <col min="12549" max="12800" width="8.88671875" style="104"/>
    <col min="12801" max="12801" width="56" style="104" customWidth="1"/>
    <col min="12802" max="12802" width="16.88671875" style="104" customWidth="1"/>
    <col min="12803" max="12803" width="16.109375" style="104" customWidth="1"/>
    <col min="12804" max="12804" width="15.6640625" style="104" customWidth="1"/>
    <col min="12805" max="13056" width="8.88671875" style="104"/>
    <col min="13057" max="13057" width="56" style="104" customWidth="1"/>
    <col min="13058" max="13058" width="16.88671875" style="104" customWidth="1"/>
    <col min="13059" max="13059" width="16.109375" style="104" customWidth="1"/>
    <col min="13060" max="13060" width="15.6640625" style="104" customWidth="1"/>
    <col min="13061" max="13312" width="8.88671875" style="104"/>
    <col min="13313" max="13313" width="56" style="104" customWidth="1"/>
    <col min="13314" max="13314" width="16.88671875" style="104" customWidth="1"/>
    <col min="13315" max="13315" width="16.109375" style="104" customWidth="1"/>
    <col min="13316" max="13316" width="15.6640625" style="104" customWidth="1"/>
    <col min="13317" max="13568" width="8.88671875" style="104"/>
    <col min="13569" max="13569" width="56" style="104" customWidth="1"/>
    <col min="13570" max="13570" width="16.88671875" style="104" customWidth="1"/>
    <col min="13571" max="13571" width="16.109375" style="104" customWidth="1"/>
    <col min="13572" max="13572" width="15.6640625" style="104" customWidth="1"/>
    <col min="13573" max="13824" width="8.88671875" style="104"/>
    <col min="13825" max="13825" width="56" style="104" customWidth="1"/>
    <col min="13826" max="13826" width="16.88671875" style="104" customWidth="1"/>
    <col min="13827" max="13827" width="16.109375" style="104" customWidth="1"/>
    <col min="13828" max="13828" width="15.6640625" style="104" customWidth="1"/>
    <col min="13829" max="14080" width="8.88671875" style="104"/>
    <col min="14081" max="14081" width="56" style="104" customWidth="1"/>
    <col min="14082" max="14082" width="16.88671875" style="104" customWidth="1"/>
    <col min="14083" max="14083" width="16.109375" style="104" customWidth="1"/>
    <col min="14084" max="14084" width="15.6640625" style="104" customWidth="1"/>
    <col min="14085" max="14336" width="8.88671875" style="104"/>
    <col min="14337" max="14337" width="56" style="104" customWidth="1"/>
    <col min="14338" max="14338" width="16.88671875" style="104" customWidth="1"/>
    <col min="14339" max="14339" width="16.109375" style="104" customWidth="1"/>
    <col min="14340" max="14340" width="15.6640625" style="104" customWidth="1"/>
    <col min="14341" max="14592" width="8.88671875" style="104"/>
    <col min="14593" max="14593" width="56" style="104" customWidth="1"/>
    <col min="14594" max="14594" width="16.88671875" style="104" customWidth="1"/>
    <col min="14595" max="14595" width="16.109375" style="104" customWidth="1"/>
    <col min="14596" max="14596" width="15.6640625" style="104" customWidth="1"/>
    <col min="14597" max="14848" width="8.88671875" style="104"/>
    <col min="14849" max="14849" width="56" style="104" customWidth="1"/>
    <col min="14850" max="14850" width="16.88671875" style="104" customWidth="1"/>
    <col min="14851" max="14851" width="16.109375" style="104" customWidth="1"/>
    <col min="14852" max="14852" width="15.6640625" style="104" customWidth="1"/>
    <col min="14853" max="15104" width="8.88671875" style="104"/>
    <col min="15105" max="15105" width="56" style="104" customWidth="1"/>
    <col min="15106" max="15106" width="16.88671875" style="104" customWidth="1"/>
    <col min="15107" max="15107" width="16.109375" style="104" customWidth="1"/>
    <col min="15108" max="15108" width="15.6640625" style="104" customWidth="1"/>
    <col min="15109" max="15360" width="8.88671875" style="104"/>
    <col min="15361" max="15361" width="56" style="104" customWidth="1"/>
    <col min="15362" max="15362" width="16.88671875" style="104" customWidth="1"/>
    <col min="15363" max="15363" width="16.109375" style="104" customWidth="1"/>
    <col min="15364" max="15364" width="15.6640625" style="104" customWidth="1"/>
    <col min="15365" max="15616" width="8.88671875" style="104"/>
    <col min="15617" max="15617" width="56" style="104" customWidth="1"/>
    <col min="15618" max="15618" width="16.88671875" style="104" customWidth="1"/>
    <col min="15619" max="15619" width="16.109375" style="104" customWidth="1"/>
    <col min="15620" max="15620" width="15.6640625" style="104" customWidth="1"/>
    <col min="15621" max="15872" width="8.88671875" style="104"/>
    <col min="15873" max="15873" width="56" style="104" customWidth="1"/>
    <col min="15874" max="15874" width="16.88671875" style="104" customWidth="1"/>
    <col min="15875" max="15875" width="16.109375" style="104" customWidth="1"/>
    <col min="15876" max="15876" width="15.6640625" style="104" customWidth="1"/>
    <col min="15877" max="16128" width="8.88671875" style="104"/>
    <col min="16129" max="16129" width="56" style="104" customWidth="1"/>
    <col min="16130" max="16130" width="16.88671875" style="104" customWidth="1"/>
    <col min="16131" max="16131" width="16.109375" style="104" customWidth="1"/>
    <col min="16132" max="16132" width="15.6640625" style="104" customWidth="1"/>
    <col min="16133" max="16384" width="8.88671875" style="104"/>
  </cols>
  <sheetData>
    <row r="1" spans="1:4" ht="15.6" x14ac:dyDescent="0.3">
      <c r="A1" s="237" t="s">
        <v>417</v>
      </c>
      <c r="B1" s="237"/>
      <c r="C1" s="237"/>
      <c r="D1" s="237"/>
    </row>
    <row r="2" spans="1:4" ht="15.6" x14ac:dyDescent="0.3">
      <c r="A2" s="237" t="s">
        <v>480</v>
      </c>
      <c r="B2" s="237"/>
      <c r="C2" s="237"/>
      <c r="D2" s="237"/>
    </row>
    <row r="3" spans="1:4" ht="15.6" customHeight="1" x14ac:dyDescent="0.3">
      <c r="A3" s="122"/>
      <c r="B3" s="238" t="s">
        <v>471</v>
      </c>
      <c r="C3" s="238"/>
      <c r="D3" s="238"/>
    </row>
    <row r="4" spans="1:4" ht="15.6" x14ac:dyDescent="0.3">
      <c r="A4" s="122"/>
      <c r="B4" s="238"/>
      <c r="C4" s="238"/>
      <c r="D4" s="238"/>
    </row>
    <row r="5" spans="1:4" x14ac:dyDescent="0.25">
      <c r="A5" s="264"/>
      <c r="B5" s="264"/>
      <c r="C5" s="264"/>
      <c r="D5" s="264"/>
    </row>
    <row r="6" spans="1:4" ht="15.6" x14ac:dyDescent="0.3">
      <c r="A6" s="265" t="s">
        <v>418</v>
      </c>
      <c r="B6" s="265"/>
      <c r="C6" s="265"/>
      <c r="D6" s="265"/>
    </row>
    <row r="7" spans="1:4" s="225" customFormat="1" ht="15.6" x14ac:dyDescent="0.25">
      <c r="A7" s="259" t="s">
        <v>419</v>
      </c>
      <c r="B7" s="259"/>
      <c r="C7" s="259"/>
      <c r="D7" s="259"/>
    </row>
    <row r="8" spans="1:4" s="225" customFormat="1" ht="15.6" x14ac:dyDescent="0.25">
      <c r="A8" s="259" t="s">
        <v>472</v>
      </c>
      <c r="B8" s="259"/>
      <c r="C8" s="259"/>
      <c r="D8" s="259"/>
    </row>
    <row r="9" spans="1:4" s="225" customFormat="1" ht="15.6" x14ac:dyDescent="0.25">
      <c r="A9" s="125"/>
      <c r="B9" s="125"/>
      <c r="C9" s="125"/>
      <c r="D9" s="125"/>
    </row>
    <row r="10" spans="1:4" s="225" customFormat="1" ht="15.6" x14ac:dyDescent="0.25">
      <c r="A10" s="226"/>
      <c r="B10" s="263"/>
      <c r="C10" s="263"/>
      <c r="D10" s="263"/>
    </row>
    <row r="11" spans="1:4" ht="15.6" x14ac:dyDescent="0.3">
      <c r="B11" s="227"/>
      <c r="C11" s="227"/>
      <c r="D11" s="122" t="s">
        <v>420</v>
      </c>
    </row>
    <row r="12" spans="1:4" s="166" customFormat="1" ht="31.2" x14ac:dyDescent="0.3">
      <c r="A12" s="132" t="s">
        <v>421</v>
      </c>
      <c r="B12" s="132" t="s">
        <v>376</v>
      </c>
      <c r="C12" s="132" t="s">
        <v>473</v>
      </c>
      <c r="D12" s="132" t="s">
        <v>378</v>
      </c>
    </row>
    <row r="13" spans="1:4" s="166" customFormat="1" ht="18" customHeight="1" x14ac:dyDescent="0.3">
      <c r="A13" s="147">
        <v>1</v>
      </c>
      <c r="B13" s="147">
        <v>2</v>
      </c>
      <c r="C13" s="147">
        <v>3</v>
      </c>
      <c r="D13" s="147">
        <v>4</v>
      </c>
    </row>
    <row r="14" spans="1:4" s="143" customFormat="1" ht="31.2" x14ac:dyDescent="0.3">
      <c r="A14" s="228" t="s">
        <v>422</v>
      </c>
      <c r="B14" s="229">
        <f>B15+B16+B17+B18</f>
        <v>0</v>
      </c>
      <c r="C14" s="229">
        <f>C15+C16+C17+C18</f>
        <v>0</v>
      </c>
      <c r="D14" s="229">
        <f>D15+D16+D17+D18</f>
        <v>0</v>
      </c>
    </row>
    <row r="15" spans="1:4" s="230" customFormat="1" ht="46.8" x14ac:dyDescent="0.3">
      <c r="A15" s="116" t="s">
        <v>423</v>
      </c>
      <c r="B15" s="117">
        <v>0</v>
      </c>
      <c r="C15" s="117">
        <v>0</v>
      </c>
      <c r="D15" s="117">
        <v>0</v>
      </c>
    </row>
    <row r="16" spans="1:4" s="230" customFormat="1" ht="15.6" x14ac:dyDescent="0.3">
      <c r="A16" s="116" t="s">
        <v>424</v>
      </c>
      <c r="B16" s="117">
        <v>0</v>
      </c>
      <c r="C16" s="117">
        <v>0</v>
      </c>
      <c r="D16" s="117">
        <v>0</v>
      </c>
    </row>
    <row r="17" spans="1:4" ht="15.6" x14ac:dyDescent="0.3">
      <c r="A17" s="118" t="s">
        <v>425</v>
      </c>
      <c r="B17" s="119">
        <v>0</v>
      </c>
      <c r="C17" s="119">
        <v>0</v>
      </c>
      <c r="D17" s="119">
        <v>0</v>
      </c>
    </row>
    <row r="18" spans="1:4" ht="15.6" x14ac:dyDescent="0.3">
      <c r="A18" s="118" t="s">
        <v>426</v>
      </c>
      <c r="B18" s="119">
        <v>0</v>
      </c>
      <c r="C18" s="119">
        <v>0</v>
      </c>
      <c r="D18" s="119">
        <v>0</v>
      </c>
    </row>
    <row r="19" spans="1:4" ht="15.6" x14ac:dyDescent="0.3">
      <c r="A19" s="116" t="s">
        <v>424</v>
      </c>
      <c r="B19" s="117">
        <v>0</v>
      </c>
      <c r="C19" s="117">
        <v>0</v>
      </c>
      <c r="D19" s="117">
        <v>0</v>
      </c>
    </row>
    <row r="20" spans="1:4" ht="15.6" x14ac:dyDescent="0.3">
      <c r="A20" s="118" t="s">
        <v>425</v>
      </c>
      <c r="B20" s="119">
        <v>0</v>
      </c>
      <c r="C20" s="119">
        <v>0</v>
      </c>
      <c r="D20" s="119">
        <v>0</v>
      </c>
    </row>
    <row r="21" spans="1:4" ht="15.6" x14ac:dyDescent="0.3">
      <c r="A21" s="116" t="s">
        <v>427</v>
      </c>
      <c r="B21" s="119">
        <v>0</v>
      </c>
      <c r="C21" s="119">
        <v>0</v>
      </c>
      <c r="D21" s="119">
        <v>0</v>
      </c>
    </row>
    <row r="22" spans="1:4" ht="15.6" x14ac:dyDescent="0.3">
      <c r="A22" s="116" t="s">
        <v>428</v>
      </c>
      <c r="B22" s="119">
        <v>0</v>
      </c>
      <c r="C22" s="119">
        <v>0</v>
      </c>
      <c r="D22" s="119">
        <v>0</v>
      </c>
    </row>
  </sheetData>
  <mergeCells count="8">
    <mergeCell ref="A8:D8"/>
    <mergeCell ref="B10:D10"/>
    <mergeCell ref="A1:D1"/>
    <mergeCell ref="A2:D2"/>
    <mergeCell ref="B3:D4"/>
    <mergeCell ref="A5:D5"/>
    <mergeCell ref="A6:D6"/>
    <mergeCell ref="A7:D7"/>
  </mergeCells>
  <pageMargins left="0.70866141732283472" right="0.70866141732283472" top="0.74803149606299213" bottom="0.74803149606299213" header="0.31496062992125984" footer="0.31496062992125984"/>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tabSelected="1" topLeftCell="A16" zoomScaleNormal="100" workbookViewId="0">
      <selection activeCell="K10" sqref="K10"/>
    </sheetView>
  </sheetViews>
  <sheetFormatPr defaultRowHeight="15.6" x14ac:dyDescent="0.3"/>
  <cols>
    <col min="1" max="1" width="8.88671875" style="88"/>
    <col min="2" max="2" width="28.109375" style="88" customWidth="1"/>
    <col min="3" max="3" width="18.44140625" style="88" customWidth="1"/>
    <col min="4" max="4" width="18" style="88" customWidth="1"/>
    <col min="5" max="5" width="17.5546875" style="88" customWidth="1"/>
    <col min="6" max="257" width="8.88671875" style="88"/>
    <col min="258" max="258" width="28.109375" style="88" customWidth="1"/>
    <col min="259" max="259" width="18.44140625" style="88" customWidth="1"/>
    <col min="260" max="260" width="18" style="88" customWidth="1"/>
    <col min="261" max="261" width="17.5546875" style="88" customWidth="1"/>
    <col min="262" max="513" width="8.88671875" style="88"/>
    <col min="514" max="514" width="28.109375" style="88" customWidth="1"/>
    <col min="515" max="515" width="18.44140625" style="88" customWidth="1"/>
    <col min="516" max="516" width="18" style="88" customWidth="1"/>
    <col min="517" max="517" width="17.5546875" style="88" customWidth="1"/>
    <col min="518" max="769" width="8.88671875" style="88"/>
    <col min="770" max="770" width="28.109375" style="88" customWidth="1"/>
    <col min="771" max="771" width="18.44140625" style="88" customWidth="1"/>
    <col min="772" max="772" width="18" style="88" customWidth="1"/>
    <col min="773" max="773" width="17.5546875" style="88" customWidth="1"/>
    <col min="774" max="1025" width="8.88671875" style="88"/>
    <col min="1026" max="1026" width="28.109375" style="88" customWidth="1"/>
    <col min="1027" max="1027" width="18.44140625" style="88" customWidth="1"/>
    <col min="1028" max="1028" width="18" style="88" customWidth="1"/>
    <col min="1029" max="1029" width="17.5546875" style="88" customWidth="1"/>
    <col min="1030" max="1281" width="8.88671875" style="88"/>
    <col min="1282" max="1282" width="28.109375" style="88" customWidth="1"/>
    <col min="1283" max="1283" width="18.44140625" style="88" customWidth="1"/>
    <col min="1284" max="1284" width="18" style="88" customWidth="1"/>
    <col min="1285" max="1285" width="17.5546875" style="88" customWidth="1"/>
    <col min="1286" max="1537" width="8.88671875" style="88"/>
    <col min="1538" max="1538" width="28.109375" style="88" customWidth="1"/>
    <col min="1539" max="1539" width="18.44140625" style="88" customWidth="1"/>
    <col min="1540" max="1540" width="18" style="88" customWidth="1"/>
    <col min="1541" max="1541" width="17.5546875" style="88" customWidth="1"/>
    <col min="1542" max="1793" width="8.88671875" style="88"/>
    <col min="1794" max="1794" width="28.109375" style="88" customWidth="1"/>
    <col min="1795" max="1795" width="18.44140625" style="88" customWidth="1"/>
    <col min="1796" max="1796" width="18" style="88" customWidth="1"/>
    <col min="1797" max="1797" width="17.5546875" style="88" customWidth="1"/>
    <col min="1798" max="2049" width="8.88671875" style="88"/>
    <col min="2050" max="2050" width="28.109375" style="88" customWidth="1"/>
    <col min="2051" max="2051" width="18.44140625" style="88" customWidth="1"/>
    <col min="2052" max="2052" width="18" style="88" customWidth="1"/>
    <col min="2053" max="2053" width="17.5546875" style="88" customWidth="1"/>
    <col min="2054" max="2305" width="8.88671875" style="88"/>
    <col min="2306" max="2306" width="28.109375" style="88" customWidth="1"/>
    <col min="2307" max="2307" width="18.44140625" style="88" customWidth="1"/>
    <col min="2308" max="2308" width="18" style="88" customWidth="1"/>
    <col min="2309" max="2309" width="17.5546875" style="88" customWidth="1"/>
    <col min="2310" max="2561" width="8.88671875" style="88"/>
    <col min="2562" max="2562" width="28.109375" style="88" customWidth="1"/>
    <col min="2563" max="2563" width="18.44140625" style="88" customWidth="1"/>
    <col min="2564" max="2564" width="18" style="88" customWidth="1"/>
    <col min="2565" max="2565" width="17.5546875" style="88" customWidth="1"/>
    <col min="2566" max="2817" width="8.88671875" style="88"/>
    <col min="2818" max="2818" width="28.109375" style="88" customWidth="1"/>
    <col min="2819" max="2819" width="18.44140625" style="88" customWidth="1"/>
    <col min="2820" max="2820" width="18" style="88" customWidth="1"/>
    <col min="2821" max="2821" width="17.5546875" style="88" customWidth="1"/>
    <col min="2822" max="3073" width="8.88671875" style="88"/>
    <col min="3074" max="3074" width="28.109375" style="88" customWidth="1"/>
    <col min="3075" max="3075" width="18.44140625" style="88" customWidth="1"/>
    <col min="3076" max="3076" width="18" style="88" customWidth="1"/>
    <col min="3077" max="3077" width="17.5546875" style="88" customWidth="1"/>
    <col min="3078" max="3329" width="8.88671875" style="88"/>
    <col min="3330" max="3330" width="28.109375" style="88" customWidth="1"/>
    <col min="3331" max="3331" width="18.44140625" style="88" customWidth="1"/>
    <col min="3332" max="3332" width="18" style="88" customWidth="1"/>
    <col min="3333" max="3333" width="17.5546875" style="88" customWidth="1"/>
    <col min="3334" max="3585" width="8.88671875" style="88"/>
    <col min="3586" max="3586" width="28.109375" style="88" customWidth="1"/>
    <col min="3587" max="3587" width="18.44140625" style="88" customWidth="1"/>
    <col min="3588" max="3588" width="18" style="88" customWidth="1"/>
    <col min="3589" max="3589" width="17.5546875" style="88" customWidth="1"/>
    <col min="3590" max="3841" width="8.88671875" style="88"/>
    <col min="3842" max="3842" width="28.109375" style="88" customWidth="1"/>
    <col min="3843" max="3843" width="18.44140625" style="88" customWidth="1"/>
    <col min="3844" max="3844" width="18" style="88" customWidth="1"/>
    <col min="3845" max="3845" width="17.5546875" style="88" customWidth="1"/>
    <col min="3846" max="4097" width="8.88671875" style="88"/>
    <col min="4098" max="4098" width="28.109375" style="88" customWidth="1"/>
    <col min="4099" max="4099" width="18.44140625" style="88" customWidth="1"/>
    <col min="4100" max="4100" width="18" style="88" customWidth="1"/>
    <col min="4101" max="4101" width="17.5546875" style="88" customWidth="1"/>
    <col min="4102" max="4353" width="8.88671875" style="88"/>
    <col min="4354" max="4354" width="28.109375" style="88" customWidth="1"/>
    <col min="4355" max="4355" width="18.44140625" style="88" customWidth="1"/>
    <col min="4356" max="4356" width="18" style="88" customWidth="1"/>
    <col min="4357" max="4357" width="17.5546875" style="88" customWidth="1"/>
    <col min="4358" max="4609" width="8.88671875" style="88"/>
    <col min="4610" max="4610" width="28.109375" style="88" customWidth="1"/>
    <col min="4611" max="4611" width="18.44140625" style="88" customWidth="1"/>
    <col min="4612" max="4612" width="18" style="88" customWidth="1"/>
    <col min="4613" max="4613" width="17.5546875" style="88" customWidth="1"/>
    <col min="4614" max="4865" width="8.88671875" style="88"/>
    <col min="4866" max="4866" width="28.109375" style="88" customWidth="1"/>
    <col min="4867" max="4867" width="18.44140625" style="88" customWidth="1"/>
    <col min="4868" max="4868" width="18" style="88" customWidth="1"/>
    <col min="4869" max="4869" width="17.5546875" style="88" customWidth="1"/>
    <col min="4870" max="5121" width="8.88671875" style="88"/>
    <col min="5122" max="5122" width="28.109375" style="88" customWidth="1"/>
    <col min="5123" max="5123" width="18.44140625" style="88" customWidth="1"/>
    <col min="5124" max="5124" width="18" style="88" customWidth="1"/>
    <col min="5125" max="5125" width="17.5546875" style="88" customWidth="1"/>
    <col min="5126" max="5377" width="8.88671875" style="88"/>
    <col min="5378" max="5378" width="28.109375" style="88" customWidth="1"/>
    <col min="5379" max="5379" width="18.44140625" style="88" customWidth="1"/>
    <col min="5380" max="5380" width="18" style="88" customWidth="1"/>
    <col min="5381" max="5381" width="17.5546875" style="88" customWidth="1"/>
    <col min="5382" max="5633" width="8.88671875" style="88"/>
    <col min="5634" max="5634" width="28.109375" style="88" customWidth="1"/>
    <col min="5635" max="5635" width="18.44140625" style="88" customWidth="1"/>
    <col min="5636" max="5636" width="18" style="88" customWidth="1"/>
    <col min="5637" max="5637" width="17.5546875" style="88" customWidth="1"/>
    <col min="5638" max="5889" width="8.88671875" style="88"/>
    <col min="5890" max="5890" width="28.109375" style="88" customWidth="1"/>
    <col min="5891" max="5891" width="18.44140625" style="88" customWidth="1"/>
    <col min="5892" max="5892" width="18" style="88" customWidth="1"/>
    <col min="5893" max="5893" width="17.5546875" style="88" customWidth="1"/>
    <col min="5894" max="6145" width="8.88671875" style="88"/>
    <col min="6146" max="6146" width="28.109375" style="88" customWidth="1"/>
    <col min="6147" max="6147" width="18.44140625" style="88" customWidth="1"/>
    <col min="6148" max="6148" width="18" style="88" customWidth="1"/>
    <col min="6149" max="6149" width="17.5546875" style="88" customWidth="1"/>
    <col min="6150" max="6401" width="8.88671875" style="88"/>
    <col min="6402" max="6402" width="28.109375" style="88" customWidth="1"/>
    <col min="6403" max="6403" width="18.44140625" style="88" customWidth="1"/>
    <col min="6404" max="6404" width="18" style="88" customWidth="1"/>
    <col min="6405" max="6405" width="17.5546875" style="88" customWidth="1"/>
    <col min="6406" max="6657" width="8.88671875" style="88"/>
    <col min="6658" max="6658" width="28.109375" style="88" customWidth="1"/>
    <col min="6659" max="6659" width="18.44140625" style="88" customWidth="1"/>
    <col min="6660" max="6660" width="18" style="88" customWidth="1"/>
    <col min="6661" max="6661" width="17.5546875" style="88" customWidth="1"/>
    <col min="6662" max="6913" width="8.88671875" style="88"/>
    <col min="6914" max="6914" width="28.109375" style="88" customWidth="1"/>
    <col min="6915" max="6915" width="18.44140625" style="88" customWidth="1"/>
    <col min="6916" max="6916" width="18" style="88" customWidth="1"/>
    <col min="6917" max="6917" width="17.5546875" style="88" customWidth="1"/>
    <col min="6918" max="7169" width="8.88671875" style="88"/>
    <col min="7170" max="7170" width="28.109375" style="88" customWidth="1"/>
    <col min="7171" max="7171" width="18.44140625" style="88" customWidth="1"/>
    <col min="7172" max="7172" width="18" style="88" customWidth="1"/>
    <col min="7173" max="7173" width="17.5546875" style="88" customWidth="1"/>
    <col min="7174" max="7425" width="8.88671875" style="88"/>
    <col min="7426" max="7426" width="28.109375" style="88" customWidth="1"/>
    <col min="7427" max="7427" width="18.44140625" style="88" customWidth="1"/>
    <col min="7428" max="7428" width="18" style="88" customWidth="1"/>
    <col min="7429" max="7429" width="17.5546875" style="88" customWidth="1"/>
    <col min="7430" max="7681" width="8.88671875" style="88"/>
    <col min="7682" max="7682" width="28.109375" style="88" customWidth="1"/>
    <col min="7683" max="7683" width="18.44140625" style="88" customWidth="1"/>
    <col min="7684" max="7684" width="18" style="88" customWidth="1"/>
    <col min="7685" max="7685" width="17.5546875" style="88" customWidth="1"/>
    <col min="7686" max="7937" width="8.88671875" style="88"/>
    <col min="7938" max="7938" width="28.109375" style="88" customWidth="1"/>
    <col min="7939" max="7939" width="18.44140625" style="88" customWidth="1"/>
    <col min="7940" max="7940" width="18" style="88" customWidth="1"/>
    <col min="7941" max="7941" width="17.5546875" style="88" customWidth="1"/>
    <col min="7942" max="8193" width="8.88671875" style="88"/>
    <col min="8194" max="8194" width="28.109375" style="88" customWidth="1"/>
    <col min="8195" max="8195" width="18.44140625" style="88" customWidth="1"/>
    <col min="8196" max="8196" width="18" style="88" customWidth="1"/>
    <col min="8197" max="8197" width="17.5546875" style="88" customWidth="1"/>
    <col min="8198" max="8449" width="8.88671875" style="88"/>
    <col min="8450" max="8450" width="28.109375" style="88" customWidth="1"/>
    <col min="8451" max="8451" width="18.44140625" style="88" customWidth="1"/>
    <col min="8452" max="8452" width="18" style="88" customWidth="1"/>
    <col min="8453" max="8453" width="17.5546875" style="88" customWidth="1"/>
    <col min="8454" max="8705" width="8.88671875" style="88"/>
    <col min="8706" max="8706" width="28.109375" style="88" customWidth="1"/>
    <col min="8707" max="8707" width="18.44140625" style="88" customWidth="1"/>
    <col min="8708" max="8708" width="18" style="88" customWidth="1"/>
    <col min="8709" max="8709" width="17.5546875" style="88" customWidth="1"/>
    <col min="8710" max="8961" width="8.88671875" style="88"/>
    <col min="8962" max="8962" width="28.109375" style="88" customWidth="1"/>
    <col min="8963" max="8963" width="18.44140625" style="88" customWidth="1"/>
    <col min="8964" max="8964" width="18" style="88" customWidth="1"/>
    <col min="8965" max="8965" width="17.5546875" style="88" customWidth="1"/>
    <col min="8966" max="9217" width="8.88671875" style="88"/>
    <col min="9218" max="9218" width="28.109375" style="88" customWidth="1"/>
    <col min="9219" max="9219" width="18.44140625" style="88" customWidth="1"/>
    <col min="9220" max="9220" width="18" style="88" customWidth="1"/>
    <col min="9221" max="9221" width="17.5546875" style="88" customWidth="1"/>
    <col min="9222" max="9473" width="8.88671875" style="88"/>
    <col min="9474" max="9474" width="28.109375" style="88" customWidth="1"/>
    <col min="9475" max="9475" width="18.44140625" style="88" customWidth="1"/>
    <col min="9476" max="9476" width="18" style="88" customWidth="1"/>
    <col min="9477" max="9477" width="17.5546875" style="88" customWidth="1"/>
    <col min="9478" max="9729" width="8.88671875" style="88"/>
    <col min="9730" max="9730" width="28.109375" style="88" customWidth="1"/>
    <col min="9731" max="9731" width="18.44140625" style="88" customWidth="1"/>
    <col min="9732" max="9732" width="18" style="88" customWidth="1"/>
    <col min="9733" max="9733" width="17.5546875" style="88" customWidth="1"/>
    <col min="9734" max="9985" width="8.88671875" style="88"/>
    <col min="9986" max="9986" width="28.109375" style="88" customWidth="1"/>
    <col min="9987" max="9987" width="18.44140625" style="88" customWidth="1"/>
    <col min="9988" max="9988" width="18" style="88" customWidth="1"/>
    <col min="9989" max="9989" width="17.5546875" style="88" customWidth="1"/>
    <col min="9990" max="10241" width="8.88671875" style="88"/>
    <col min="10242" max="10242" width="28.109375" style="88" customWidth="1"/>
    <col min="10243" max="10243" width="18.44140625" style="88" customWidth="1"/>
    <col min="10244" max="10244" width="18" style="88" customWidth="1"/>
    <col min="10245" max="10245" width="17.5546875" style="88" customWidth="1"/>
    <col min="10246" max="10497" width="8.88671875" style="88"/>
    <col min="10498" max="10498" width="28.109375" style="88" customWidth="1"/>
    <col min="10499" max="10499" width="18.44140625" style="88" customWidth="1"/>
    <col min="10500" max="10500" width="18" style="88" customWidth="1"/>
    <col min="10501" max="10501" width="17.5546875" style="88" customWidth="1"/>
    <col min="10502" max="10753" width="8.88671875" style="88"/>
    <col min="10754" max="10754" width="28.109375" style="88" customWidth="1"/>
    <col min="10755" max="10755" width="18.44140625" style="88" customWidth="1"/>
    <col min="10756" max="10756" width="18" style="88" customWidth="1"/>
    <col min="10757" max="10757" width="17.5546875" style="88" customWidth="1"/>
    <col min="10758" max="11009" width="8.88671875" style="88"/>
    <col min="11010" max="11010" width="28.109375" style="88" customWidth="1"/>
    <col min="11011" max="11011" width="18.44140625" style="88" customWidth="1"/>
    <col min="11012" max="11012" width="18" style="88" customWidth="1"/>
    <col min="11013" max="11013" width="17.5546875" style="88" customWidth="1"/>
    <col min="11014" max="11265" width="8.88671875" style="88"/>
    <col min="11266" max="11266" width="28.109375" style="88" customWidth="1"/>
    <col min="11267" max="11267" width="18.44140625" style="88" customWidth="1"/>
    <col min="11268" max="11268" width="18" style="88" customWidth="1"/>
    <col min="11269" max="11269" width="17.5546875" style="88" customWidth="1"/>
    <col min="11270" max="11521" width="8.88671875" style="88"/>
    <col min="11522" max="11522" width="28.109375" style="88" customWidth="1"/>
    <col min="11523" max="11523" width="18.44140625" style="88" customWidth="1"/>
    <col min="11524" max="11524" width="18" style="88" customWidth="1"/>
    <col min="11525" max="11525" width="17.5546875" style="88" customWidth="1"/>
    <col min="11526" max="11777" width="8.88671875" style="88"/>
    <col min="11778" max="11778" width="28.109375" style="88" customWidth="1"/>
    <col min="11779" max="11779" width="18.44140625" style="88" customWidth="1"/>
    <col min="11780" max="11780" width="18" style="88" customWidth="1"/>
    <col min="11781" max="11781" width="17.5546875" style="88" customWidth="1"/>
    <col min="11782" max="12033" width="8.88671875" style="88"/>
    <col min="12034" max="12034" width="28.109375" style="88" customWidth="1"/>
    <col min="12035" max="12035" width="18.44140625" style="88" customWidth="1"/>
    <col min="12036" max="12036" width="18" style="88" customWidth="1"/>
    <col min="12037" max="12037" width="17.5546875" style="88" customWidth="1"/>
    <col min="12038" max="12289" width="8.88671875" style="88"/>
    <col min="12290" max="12290" width="28.109375" style="88" customWidth="1"/>
    <col min="12291" max="12291" width="18.44140625" style="88" customWidth="1"/>
    <col min="12292" max="12292" width="18" style="88" customWidth="1"/>
    <col min="12293" max="12293" width="17.5546875" style="88" customWidth="1"/>
    <col min="12294" max="12545" width="8.88671875" style="88"/>
    <col min="12546" max="12546" width="28.109375" style="88" customWidth="1"/>
    <col min="12547" max="12547" width="18.44140625" style="88" customWidth="1"/>
    <col min="12548" max="12548" width="18" style="88" customWidth="1"/>
    <col min="12549" max="12549" width="17.5546875" style="88" customWidth="1"/>
    <col min="12550" max="12801" width="8.88671875" style="88"/>
    <col min="12802" max="12802" width="28.109375" style="88" customWidth="1"/>
    <col min="12803" max="12803" width="18.44140625" style="88" customWidth="1"/>
    <col min="12804" max="12804" width="18" style="88" customWidth="1"/>
    <col min="12805" max="12805" width="17.5546875" style="88" customWidth="1"/>
    <col min="12806" max="13057" width="8.88671875" style="88"/>
    <col min="13058" max="13058" width="28.109375" style="88" customWidth="1"/>
    <col min="13059" max="13059" width="18.44140625" style="88" customWidth="1"/>
    <col min="13060" max="13060" width="18" style="88" customWidth="1"/>
    <col min="13061" max="13061" width="17.5546875" style="88" customWidth="1"/>
    <col min="13062" max="13313" width="8.88671875" style="88"/>
    <col min="13314" max="13314" width="28.109375" style="88" customWidth="1"/>
    <col min="13315" max="13315" width="18.44140625" style="88" customWidth="1"/>
    <col min="13316" max="13316" width="18" style="88" customWidth="1"/>
    <col min="13317" max="13317" width="17.5546875" style="88" customWidth="1"/>
    <col min="13318" max="13569" width="8.88671875" style="88"/>
    <col min="13570" max="13570" width="28.109375" style="88" customWidth="1"/>
    <col min="13571" max="13571" width="18.44140625" style="88" customWidth="1"/>
    <col min="13572" max="13572" width="18" style="88" customWidth="1"/>
    <col min="13573" max="13573" width="17.5546875" style="88" customWidth="1"/>
    <col min="13574" max="13825" width="8.88671875" style="88"/>
    <col min="13826" max="13826" width="28.109375" style="88" customWidth="1"/>
    <col min="13827" max="13827" width="18.44140625" style="88" customWidth="1"/>
    <col min="13828" max="13828" width="18" style="88" customWidth="1"/>
    <col min="13829" max="13829" width="17.5546875" style="88" customWidth="1"/>
    <col min="13830" max="14081" width="8.88671875" style="88"/>
    <col min="14082" max="14082" width="28.109375" style="88" customWidth="1"/>
    <col min="14083" max="14083" width="18.44140625" style="88" customWidth="1"/>
    <col min="14084" max="14084" width="18" style="88" customWidth="1"/>
    <col min="14085" max="14085" width="17.5546875" style="88" customWidth="1"/>
    <col min="14086" max="14337" width="8.88671875" style="88"/>
    <col min="14338" max="14338" width="28.109375" style="88" customWidth="1"/>
    <col min="14339" max="14339" width="18.44140625" style="88" customWidth="1"/>
    <col min="14340" max="14340" width="18" style="88" customWidth="1"/>
    <col min="14341" max="14341" width="17.5546875" style="88" customWidth="1"/>
    <col min="14342" max="14593" width="8.88671875" style="88"/>
    <col min="14594" max="14594" width="28.109375" style="88" customWidth="1"/>
    <col min="14595" max="14595" width="18.44140625" style="88" customWidth="1"/>
    <col min="14596" max="14596" width="18" style="88" customWidth="1"/>
    <col min="14597" max="14597" width="17.5546875" style="88" customWidth="1"/>
    <col min="14598" max="14849" width="8.88671875" style="88"/>
    <col min="14850" max="14850" width="28.109375" style="88" customWidth="1"/>
    <col min="14851" max="14851" width="18.44140625" style="88" customWidth="1"/>
    <col min="14852" max="14852" width="18" style="88" customWidth="1"/>
    <col min="14853" max="14853" width="17.5546875" style="88" customWidth="1"/>
    <col min="14854" max="15105" width="8.88671875" style="88"/>
    <col min="15106" max="15106" width="28.109375" style="88" customWidth="1"/>
    <col min="15107" max="15107" width="18.44140625" style="88" customWidth="1"/>
    <col min="15108" max="15108" width="18" style="88" customWidth="1"/>
    <col min="15109" max="15109" width="17.5546875" style="88" customWidth="1"/>
    <col min="15110" max="15361" width="8.88671875" style="88"/>
    <col min="15362" max="15362" width="28.109375" style="88" customWidth="1"/>
    <col min="15363" max="15363" width="18.44140625" style="88" customWidth="1"/>
    <col min="15364" max="15364" width="18" style="88" customWidth="1"/>
    <col min="15365" max="15365" width="17.5546875" style="88" customWidth="1"/>
    <col min="15366" max="15617" width="8.88671875" style="88"/>
    <col min="15618" max="15618" width="28.109375" style="88" customWidth="1"/>
    <col min="15619" max="15619" width="18.44140625" style="88" customWidth="1"/>
    <col min="15620" max="15620" width="18" style="88" customWidth="1"/>
    <col min="15621" max="15621" width="17.5546875" style="88" customWidth="1"/>
    <col min="15622" max="15873" width="8.88671875" style="88"/>
    <col min="15874" max="15874" width="28.109375" style="88" customWidth="1"/>
    <col min="15875" max="15875" width="18.44140625" style="88" customWidth="1"/>
    <col min="15876" max="15876" width="18" style="88" customWidth="1"/>
    <col min="15877" max="15877" width="17.5546875" style="88" customWidth="1"/>
    <col min="15878" max="16129" width="8.88671875" style="88"/>
    <col min="16130" max="16130" width="28.109375" style="88" customWidth="1"/>
    <col min="16131" max="16131" width="18.44140625" style="88" customWidth="1"/>
    <col min="16132" max="16132" width="18" style="88" customWidth="1"/>
    <col min="16133" max="16133" width="17.5546875" style="88" customWidth="1"/>
    <col min="16134" max="16384" width="8.88671875" style="88"/>
  </cols>
  <sheetData>
    <row r="1" spans="1:6" x14ac:dyDescent="0.3">
      <c r="B1" s="237" t="s">
        <v>403</v>
      </c>
      <c r="C1" s="237"/>
      <c r="D1" s="237"/>
      <c r="E1" s="237"/>
    </row>
    <row r="2" spans="1:6" x14ac:dyDescent="0.3">
      <c r="B2" s="237" t="s">
        <v>480</v>
      </c>
      <c r="C2" s="237"/>
      <c r="D2" s="237"/>
      <c r="E2" s="237"/>
    </row>
    <row r="3" spans="1:6" x14ac:dyDescent="0.3">
      <c r="B3" s="122"/>
      <c r="C3" s="238" t="s">
        <v>474</v>
      </c>
      <c r="D3" s="238"/>
      <c r="E3" s="238"/>
    </row>
    <row r="4" spans="1:6" x14ac:dyDescent="0.3">
      <c r="B4" s="122"/>
      <c r="C4" s="238"/>
      <c r="D4" s="238"/>
      <c r="E4" s="238"/>
    </row>
    <row r="5" spans="1:6" x14ac:dyDescent="0.3">
      <c r="B5" s="122"/>
      <c r="C5" s="126"/>
      <c r="D5" s="126"/>
      <c r="E5" s="126"/>
    </row>
    <row r="6" spans="1:6" x14ac:dyDescent="0.3">
      <c r="B6" s="122"/>
      <c r="C6" s="126"/>
      <c r="D6" s="126"/>
      <c r="E6" s="126"/>
    </row>
    <row r="7" spans="1:6" x14ac:dyDescent="0.3">
      <c r="B7" s="267"/>
      <c r="C7" s="267"/>
      <c r="D7" s="267"/>
      <c r="E7" s="267"/>
    </row>
    <row r="8" spans="1:6" x14ac:dyDescent="0.3">
      <c r="A8" s="235" t="s">
        <v>404</v>
      </c>
      <c r="B8" s="265"/>
      <c r="C8" s="265"/>
      <c r="D8" s="265"/>
      <c r="E8" s="265"/>
    </row>
    <row r="10" spans="1:6" ht="36.6" customHeight="1" x14ac:dyDescent="0.3">
      <c r="A10" s="266" t="s">
        <v>475</v>
      </c>
      <c r="B10" s="267"/>
      <c r="C10" s="267"/>
      <c r="D10" s="267"/>
      <c r="E10" s="267"/>
    </row>
    <row r="14" spans="1:6" ht="16.2" thickBot="1" x14ac:dyDescent="0.35"/>
    <row r="15" spans="1:6" x14ac:dyDescent="0.3">
      <c r="A15" s="127"/>
      <c r="B15" s="107"/>
      <c r="C15" s="268" t="s">
        <v>449</v>
      </c>
      <c r="D15" s="268" t="s">
        <v>473</v>
      </c>
      <c r="E15" s="268" t="s">
        <v>378</v>
      </c>
      <c r="F15" s="270"/>
    </row>
    <row r="16" spans="1:6" x14ac:dyDescent="0.3">
      <c r="A16" s="129" t="s">
        <v>405</v>
      </c>
      <c r="B16" s="108" t="s">
        <v>406</v>
      </c>
      <c r="C16" s="269"/>
      <c r="D16" s="269"/>
      <c r="E16" s="269"/>
      <c r="F16" s="270"/>
    </row>
    <row r="17" spans="1:6" ht="31.8" thickBot="1" x14ac:dyDescent="0.35">
      <c r="A17" s="109" t="s">
        <v>407</v>
      </c>
      <c r="B17" s="110" t="s">
        <v>408</v>
      </c>
      <c r="C17" s="111">
        <v>0</v>
      </c>
      <c r="D17" s="111">
        <v>0</v>
      </c>
      <c r="E17" s="111">
        <v>0</v>
      </c>
      <c r="F17" s="231"/>
    </row>
    <row r="18" spans="1:6" ht="16.2" thickBot="1" x14ac:dyDescent="0.35">
      <c r="A18" s="112" t="s">
        <v>409</v>
      </c>
      <c r="B18" s="110" t="s">
        <v>410</v>
      </c>
      <c r="C18" s="113">
        <v>0</v>
      </c>
      <c r="D18" s="113">
        <v>0</v>
      </c>
      <c r="E18" s="113">
        <v>0</v>
      </c>
      <c r="F18" s="232"/>
    </row>
    <row r="19" spans="1:6" x14ac:dyDescent="0.3">
      <c r="A19" s="233"/>
    </row>
    <row r="21" spans="1:6" x14ac:dyDescent="0.3">
      <c r="A21" s="266" t="s">
        <v>411</v>
      </c>
      <c r="B21" s="267"/>
      <c r="C21" s="267"/>
      <c r="D21" s="267"/>
      <c r="E21" s="267"/>
    </row>
    <row r="23" spans="1:6" ht="16.2" thickBot="1" x14ac:dyDescent="0.35"/>
    <row r="24" spans="1:6" x14ac:dyDescent="0.3">
      <c r="A24" s="127" t="s">
        <v>412</v>
      </c>
      <c r="B24" s="268" t="s">
        <v>413</v>
      </c>
      <c r="C24" s="272" t="s">
        <v>449</v>
      </c>
      <c r="D24" s="268" t="s">
        <v>473</v>
      </c>
      <c r="E24" s="272" t="s">
        <v>378</v>
      </c>
    </row>
    <row r="25" spans="1:6" ht="16.2" thickBot="1" x14ac:dyDescent="0.35">
      <c r="A25" s="128" t="s">
        <v>414</v>
      </c>
      <c r="B25" s="271"/>
      <c r="C25" s="273"/>
      <c r="D25" s="271"/>
      <c r="E25" s="273"/>
    </row>
    <row r="26" spans="1:6" ht="46.8" x14ac:dyDescent="0.3">
      <c r="A26" s="114">
        <v>1</v>
      </c>
      <c r="B26" s="114" t="s">
        <v>415</v>
      </c>
      <c r="C26" s="115">
        <v>0</v>
      </c>
      <c r="D26" s="115">
        <v>0</v>
      </c>
      <c r="E26" s="115">
        <v>0</v>
      </c>
    </row>
    <row r="27" spans="1:6" ht="31.2" x14ac:dyDescent="0.3">
      <c r="A27" s="114">
        <v>2</v>
      </c>
      <c r="B27" s="114" t="s">
        <v>416</v>
      </c>
      <c r="C27" s="115">
        <v>0</v>
      </c>
      <c r="D27" s="115">
        <v>0</v>
      </c>
      <c r="E27" s="115">
        <v>0</v>
      </c>
    </row>
  </sheetData>
  <mergeCells count="15">
    <mergeCell ref="F15:F16"/>
    <mergeCell ref="A21:E21"/>
    <mergeCell ref="B24:B25"/>
    <mergeCell ref="C24:C25"/>
    <mergeCell ref="D24:D25"/>
    <mergeCell ref="E24:E25"/>
    <mergeCell ref="A10:E10"/>
    <mergeCell ref="C15:C16"/>
    <mergeCell ref="D15:D16"/>
    <mergeCell ref="E15:E16"/>
    <mergeCell ref="B1:E1"/>
    <mergeCell ref="B2:E2"/>
    <mergeCell ref="C3:E4"/>
    <mergeCell ref="B7:E7"/>
    <mergeCell ref="A8:E8"/>
  </mergeCells>
  <pageMargins left="0.70866141732283472" right="0.70866141732283472" top="0.74803149606299213" bottom="0.74803149606299213" header="0.31496062992125984" footer="0.31496062992125984"/>
  <pageSetup paperSize="9" scale="98" orientation="portrait"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6</vt:i4>
      </vt:variant>
    </vt:vector>
  </HeadingPairs>
  <TitlesOfParts>
    <vt:vector size="14" baseType="lpstr">
      <vt:lpstr>1- источники</vt:lpstr>
      <vt:lpstr>2-доходы</vt:lpstr>
      <vt:lpstr>3-функциональная</vt:lpstr>
      <vt:lpstr>4- ведомственная</vt:lpstr>
      <vt:lpstr>5-программы</vt:lpstr>
      <vt:lpstr>6-межбюдж.</vt:lpstr>
      <vt:lpstr>7-верх. пред.</vt:lpstr>
      <vt:lpstr>8-мун.гарант.</vt:lpstr>
      <vt:lpstr>'2-доходы'!Заголовки_для_печати</vt:lpstr>
      <vt:lpstr>'4- ведомственная'!Заголовки_для_печати</vt:lpstr>
      <vt:lpstr>'3-функциональная'!Область_печати</vt:lpstr>
      <vt:lpstr>'4- ведомственная'!Область_печати</vt:lpstr>
      <vt:lpstr>'5-программы'!Область_печати</vt:lpstr>
      <vt:lpstr>'8-мун.гарант.'!Область_печати</vt:lpstr>
    </vt:vector>
  </TitlesOfParts>
  <Company>ГФУ</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ОАБП</dc:creator>
  <cp:lastModifiedBy>Оскоба Глава</cp:lastModifiedBy>
  <cp:lastPrinted>2025-06-02T03:48:12Z</cp:lastPrinted>
  <dcterms:created xsi:type="dcterms:W3CDTF">2007-10-11T12:08:51Z</dcterms:created>
  <dcterms:modified xsi:type="dcterms:W3CDTF">2025-06-02T03:48:49Z</dcterms:modified>
</cp:coreProperties>
</file>