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48" windowWidth="12996" windowHeight="12780" tabRatio="717" activeTab="5"/>
  </bookViews>
  <sheets>
    <sheet name="1- источники" sheetId="6" r:id="rId1"/>
    <sheet name="2-доходы" sheetId="7" r:id="rId2"/>
    <sheet name="3-функциональная" sheetId="4" r:id="rId3"/>
    <sheet name="4- ведомственная" sheetId="2" r:id="rId4"/>
    <sheet name="5- ЦСР.ВР.РП." sheetId="10" r:id="rId5"/>
    <sheet name="6-межбюдж.трансф." sheetId="12" r:id="rId6"/>
  </sheets>
  <definedNames>
    <definedName name="_xlnm._FilterDatabase" localSheetId="3" hidden="1">'4- ведомственная'!$A$10:$H$105</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'3-функциональная'!$A$1:$F$26</definedName>
    <definedName name="_xlnm.Print_Area" localSheetId="3">'4- ведомственная'!$A$1:$I$112</definedName>
  </definedNames>
  <calcPr calcId="144525"/>
</workbook>
</file>

<file path=xl/calcChain.xml><?xml version="1.0" encoding="utf-8"?>
<calcChain xmlns="http://schemas.openxmlformats.org/spreadsheetml/2006/main">
  <c r="G51" i="2" l="1"/>
  <c r="L44" i="7"/>
  <c r="M44" i="7"/>
  <c r="K44" i="7"/>
  <c r="D14" i="12" l="1"/>
  <c r="E14" i="12"/>
  <c r="D15" i="12"/>
  <c r="E15" i="12"/>
  <c r="C15" i="12"/>
  <c r="C14" i="12"/>
  <c r="G120" i="10" l="1"/>
  <c r="H120" i="10"/>
  <c r="F120" i="10"/>
  <c r="I107" i="2" l="1"/>
  <c r="H107" i="2"/>
  <c r="G119" i="10" s="1"/>
  <c r="G118" i="10" s="1"/>
  <c r="G117" i="10" s="1"/>
  <c r="G107" i="2"/>
  <c r="H106" i="2" l="1"/>
  <c r="G116" i="10"/>
  <c r="I106" i="2"/>
  <c r="H119" i="10"/>
  <c r="H118" i="10" s="1"/>
  <c r="H117" i="10" s="1"/>
  <c r="G106" i="2"/>
  <c r="F119" i="10"/>
  <c r="F118" i="10" s="1"/>
  <c r="F117" i="10" s="1"/>
  <c r="G69" i="10"/>
  <c r="G68" i="10" s="1"/>
  <c r="G67" i="10" s="1"/>
  <c r="G66" i="10" s="1"/>
  <c r="G65" i="10" s="1"/>
  <c r="H69" i="10"/>
  <c r="H68" i="10" s="1"/>
  <c r="H67" i="10" s="1"/>
  <c r="H66" i="10" s="1"/>
  <c r="H65" i="10" s="1"/>
  <c r="F69" i="10"/>
  <c r="H116" i="10" l="1"/>
  <c r="F116" i="10"/>
  <c r="F68" i="10"/>
  <c r="H41" i="2"/>
  <c r="H40" i="2" s="1"/>
  <c r="I41" i="2"/>
  <c r="I40" i="2" s="1"/>
  <c r="G41" i="2"/>
  <c r="G40" i="2" s="1"/>
  <c r="F67" i="10" l="1"/>
  <c r="G110" i="10"/>
  <c r="G109" i="10" s="1"/>
  <c r="H110" i="10"/>
  <c r="H109" i="10" s="1"/>
  <c r="F110" i="10"/>
  <c r="H101" i="2"/>
  <c r="H100" i="2" s="1"/>
  <c r="I101" i="2"/>
  <c r="I100" i="2" s="1"/>
  <c r="G101" i="2"/>
  <c r="G100" i="2" s="1"/>
  <c r="H108" i="10" l="1"/>
  <c r="H107" i="10" s="1"/>
  <c r="H106" i="10" s="1"/>
  <c r="E16" i="12"/>
  <c r="G108" i="10"/>
  <c r="G107" i="10" s="1"/>
  <c r="G106" i="10" s="1"/>
  <c r="D16" i="12"/>
  <c r="F109" i="10"/>
  <c r="C16" i="12" s="1"/>
  <c r="F66" i="10"/>
  <c r="G74" i="10"/>
  <c r="G73" i="10" s="1"/>
  <c r="G72" i="10" s="1"/>
  <c r="G71" i="10" s="1"/>
  <c r="G70" i="10" s="1"/>
  <c r="H74" i="10"/>
  <c r="H73" i="10" s="1"/>
  <c r="H72" i="10" s="1"/>
  <c r="H71" i="10" s="1"/>
  <c r="H70" i="10" s="1"/>
  <c r="F74" i="10"/>
  <c r="I44" i="2"/>
  <c r="I43" i="2" s="1"/>
  <c r="H44" i="2"/>
  <c r="H43" i="2" s="1"/>
  <c r="G44" i="2"/>
  <c r="G43" i="2" s="1"/>
  <c r="M30" i="7"/>
  <c r="L30" i="7"/>
  <c r="K30" i="7"/>
  <c r="F73" i="10" l="1"/>
  <c r="F65" i="10"/>
  <c r="F108" i="10"/>
  <c r="I39" i="2"/>
  <c r="I38" i="2" s="1"/>
  <c r="I37" i="2" s="1"/>
  <c r="F15" i="4" s="1"/>
  <c r="G39" i="2"/>
  <c r="G38" i="2" s="1"/>
  <c r="G37" i="2" s="1"/>
  <c r="D15" i="4" s="1"/>
  <c r="H39" i="2"/>
  <c r="H38" i="2" s="1"/>
  <c r="H37" i="2" s="1"/>
  <c r="E15" i="4" s="1"/>
  <c r="K22" i="7"/>
  <c r="F107" i="10" l="1"/>
  <c r="F72" i="10"/>
  <c r="M24" i="7"/>
  <c r="L24" i="7"/>
  <c r="K24" i="7"/>
  <c r="M22" i="7"/>
  <c r="L22" i="7"/>
  <c r="M20" i="7"/>
  <c r="L20" i="7"/>
  <c r="K20" i="7"/>
  <c r="M18" i="7"/>
  <c r="L18" i="7"/>
  <c r="K18" i="7"/>
  <c r="F71" i="10" l="1"/>
  <c r="F106" i="10"/>
  <c r="M17" i="7"/>
  <c r="M16" i="7" s="1"/>
  <c r="L17" i="7"/>
  <c r="L16" i="7" s="1"/>
  <c r="K17" i="7"/>
  <c r="K16" i="7" s="1"/>
  <c r="F70" i="10" l="1"/>
  <c r="L27" i="7"/>
  <c r="M27" i="7"/>
  <c r="L32" i="7"/>
  <c r="L29" i="7" s="1"/>
  <c r="M32" i="7"/>
  <c r="M29" i="7" s="1"/>
  <c r="K32" i="7"/>
  <c r="K29" i="7" s="1"/>
  <c r="M26" i="7" l="1"/>
  <c r="L26" i="7"/>
  <c r="G38" i="10" l="1"/>
  <c r="G37" i="10" s="1"/>
  <c r="G36" i="10" s="1"/>
  <c r="G35" i="10" s="1"/>
  <c r="G34" i="10" s="1"/>
  <c r="H38" i="10"/>
  <c r="H37" i="10" s="1"/>
  <c r="H36" i="10" s="1"/>
  <c r="H35" i="10" s="1"/>
  <c r="H34" i="10" s="1"/>
  <c r="F38" i="10"/>
  <c r="G53" i="10"/>
  <c r="G52" i="10" s="1"/>
  <c r="G51" i="10" s="1"/>
  <c r="G50" i="10" s="1"/>
  <c r="H53" i="10"/>
  <c r="H52" i="10" s="1"/>
  <c r="H51" i="10" s="1"/>
  <c r="H50" i="10" s="1"/>
  <c r="F53" i="10"/>
  <c r="G58" i="10"/>
  <c r="G57" i="10" s="1"/>
  <c r="G56" i="10" s="1"/>
  <c r="G55" i="10" s="1"/>
  <c r="G54" i="10" s="1"/>
  <c r="H58" i="10"/>
  <c r="H57" i="10" s="1"/>
  <c r="H56" i="10" s="1"/>
  <c r="H55" i="10" s="1"/>
  <c r="H54" i="10" s="1"/>
  <c r="F58" i="10"/>
  <c r="G96" i="10"/>
  <c r="G95" i="10" s="1"/>
  <c r="G94" i="10" s="1"/>
  <c r="G93" i="10" s="1"/>
  <c r="H96" i="10"/>
  <c r="H95" i="10" s="1"/>
  <c r="H94" i="10" s="1"/>
  <c r="H93" i="10" s="1"/>
  <c r="F96" i="10"/>
  <c r="H27" i="2"/>
  <c r="I27" i="2"/>
  <c r="G27" i="2"/>
  <c r="F52" i="10" l="1"/>
  <c r="F95" i="10"/>
  <c r="F57" i="10"/>
  <c r="F37" i="10"/>
  <c r="H94" i="2"/>
  <c r="H93" i="2" s="1"/>
  <c r="I94" i="2"/>
  <c r="I93" i="2" s="1"/>
  <c r="H67" i="2"/>
  <c r="H66" i="2" s="1"/>
  <c r="I67" i="2"/>
  <c r="I66" i="2" s="1"/>
  <c r="F36" i="10" l="1"/>
  <c r="F94" i="10"/>
  <c r="F56" i="10"/>
  <c r="F51" i="10"/>
  <c r="G22" i="10"/>
  <c r="G21" i="10" s="1"/>
  <c r="G20" i="10" s="1"/>
  <c r="G19" i="10" s="1"/>
  <c r="G18" i="10" s="1"/>
  <c r="H22" i="10"/>
  <c r="H21" i="10" s="1"/>
  <c r="H20" i="10" s="1"/>
  <c r="H19" i="10" s="1"/>
  <c r="H18" i="10" s="1"/>
  <c r="F22" i="10"/>
  <c r="I54" i="2"/>
  <c r="I53" i="2" s="1"/>
  <c r="H54" i="2"/>
  <c r="H53" i="2" s="1"/>
  <c r="G54" i="2"/>
  <c r="G53" i="2" s="1"/>
  <c r="F93" i="10" l="1"/>
  <c r="F55" i="10"/>
  <c r="F21" i="10"/>
  <c r="F50" i="10"/>
  <c r="F35" i="10"/>
  <c r="G64" i="10"/>
  <c r="H64" i="10"/>
  <c r="F64" i="10"/>
  <c r="F34" i="10" l="1"/>
  <c r="F54" i="10"/>
  <c r="F20" i="10"/>
  <c r="G63" i="10"/>
  <c r="G62" i="10" s="1"/>
  <c r="G61" i="10" s="1"/>
  <c r="G60" i="10" s="1"/>
  <c r="G59" i="10" s="1"/>
  <c r="H63" i="10"/>
  <c r="H62" i="10" s="1"/>
  <c r="H61" i="10" s="1"/>
  <c r="H60" i="10" s="1"/>
  <c r="H59" i="10" s="1"/>
  <c r="F63" i="10"/>
  <c r="F62" i="10" l="1"/>
  <c r="F19" i="10"/>
  <c r="F18" i="10" l="1"/>
  <c r="F61" i="10"/>
  <c r="I73" i="2"/>
  <c r="I72" i="2" s="1"/>
  <c r="I71" i="2" s="1"/>
  <c r="I70" i="2" s="1"/>
  <c r="I69" i="2" s="1"/>
  <c r="H73" i="2"/>
  <c r="H72" i="2" s="1"/>
  <c r="H71" i="2" s="1"/>
  <c r="H70" i="2" s="1"/>
  <c r="H69" i="2" s="1"/>
  <c r="F60" i="10" l="1"/>
  <c r="F20" i="4"/>
  <c r="E20" i="4"/>
  <c r="M43" i="7"/>
  <c r="M42" i="7" s="1"/>
  <c r="M40" i="7"/>
  <c r="M39" i="7" s="1"/>
  <c r="M14" i="7"/>
  <c r="M13" i="7" s="1"/>
  <c r="M12" i="7" s="1"/>
  <c r="G27" i="10"/>
  <c r="G26" i="10" s="1"/>
  <c r="G25" i="10" s="1"/>
  <c r="G24" i="10" s="1"/>
  <c r="G23" i="10" s="1"/>
  <c r="H27" i="10"/>
  <c r="H26" i="10" s="1"/>
  <c r="H25" i="10" s="1"/>
  <c r="H24" i="10" s="1"/>
  <c r="H23" i="10" s="1"/>
  <c r="H121" i="10"/>
  <c r="G121" i="10"/>
  <c r="H57" i="2"/>
  <c r="H56" i="2" s="1"/>
  <c r="I57" i="2"/>
  <c r="I56" i="2" s="1"/>
  <c r="L40" i="7"/>
  <c r="L39" i="7" s="1"/>
  <c r="F27" i="10"/>
  <c r="G57" i="2"/>
  <c r="G56" i="2" s="1"/>
  <c r="K40" i="7"/>
  <c r="K39" i="7" s="1"/>
  <c r="G100" i="10"/>
  <c r="G99" i="10" s="1"/>
  <c r="G98" i="10" s="1"/>
  <c r="G97" i="10" s="1"/>
  <c r="H100" i="10"/>
  <c r="H99" i="10" s="1"/>
  <c r="H98" i="10" s="1"/>
  <c r="H97" i="10" s="1"/>
  <c r="L43" i="7"/>
  <c r="K43" i="7"/>
  <c r="K42" i="7" s="1"/>
  <c r="K35" i="7" s="1"/>
  <c r="G115" i="10"/>
  <c r="G114" i="10" s="1"/>
  <c r="G113" i="10" s="1"/>
  <c r="G112" i="10" s="1"/>
  <c r="G111" i="10" s="1"/>
  <c r="H115" i="10"/>
  <c r="H114" i="10" s="1"/>
  <c r="H113" i="10" s="1"/>
  <c r="H112" i="10" s="1"/>
  <c r="H111" i="10" s="1"/>
  <c r="F115" i="10"/>
  <c r="G105" i="10"/>
  <c r="G104" i="10" s="1"/>
  <c r="G103" i="10" s="1"/>
  <c r="G102" i="10" s="1"/>
  <c r="G101" i="10" s="1"/>
  <c r="H105" i="10"/>
  <c r="H104" i="10" s="1"/>
  <c r="H103" i="10" s="1"/>
  <c r="H102" i="10" s="1"/>
  <c r="H101" i="10" s="1"/>
  <c r="F105" i="10"/>
  <c r="F100" i="10"/>
  <c r="G92" i="10"/>
  <c r="G91" i="10" s="1"/>
  <c r="G90" i="10" s="1"/>
  <c r="G89" i="10" s="1"/>
  <c r="H92" i="10"/>
  <c r="H91" i="10" s="1"/>
  <c r="H90" i="10" s="1"/>
  <c r="H89" i="10" s="1"/>
  <c r="F92" i="10"/>
  <c r="G88" i="10"/>
  <c r="G87" i="10" s="1"/>
  <c r="G86" i="10" s="1"/>
  <c r="G85" i="10" s="1"/>
  <c r="H88" i="10"/>
  <c r="H87" i="10" s="1"/>
  <c r="H86" i="10" s="1"/>
  <c r="H85" i="10" s="1"/>
  <c r="F88" i="10"/>
  <c r="G81" i="10"/>
  <c r="G80" i="10" s="1"/>
  <c r="G79" i="10" s="1"/>
  <c r="G78" i="10" s="1"/>
  <c r="G77" i="10" s="1"/>
  <c r="G76" i="10" s="1"/>
  <c r="G75" i="10" s="1"/>
  <c r="H81" i="10"/>
  <c r="H80" i="10" s="1"/>
  <c r="H79" i="10" s="1"/>
  <c r="H78" i="10" s="1"/>
  <c r="H77" i="10" s="1"/>
  <c r="H76" i="10" s="1"/>
  <c r="H75" i="10" s="1"/>
  <c r="F81" i="10"/>
  <c r="G49" i="10"/>
  <c r="G48" i="10" s="1"/>
  <c r="G47" i="10" s="1"/>
  <c r="G46" i="10" s="1"/>
  <c r="G45" i="10" s="1"/>
  <c r="H49" i="10"/>
  <c r="H48" i="10" s="1"/>
  <c r="H47" i="10" s="1"/>
  <c r="H46" i="10" s="1"/>
  <c r="H45" i="10" s="1"/>
  <c r="F49" i="10"/>
  <c r="G44" i="10"/>
  <c r="G43" i="10" s="1"/>
  <c r="G42" i="10" s="1"/>
  <c r="G41" i="10" s="1"/>
  <c r="G40" i="10" s="1"/>
  <c r="H44" i="10"/>
  <c r="H43" i="10" s="1"/>
  <c r="H42" i="10" s="1"/>
  <c r="H41" i="10" s="1"/>
  <c r="H40" i="10" s="1"/>
  <c r="F44" i="10"/>
  <c r="G33" i="10"/>
  <c r="G32" i="10" s="1"/>
  <c r="G31" i="10" s="1"/>
  <c r="G30" i="10" s="1"/>
  <c r="G29" i="10" s="1"/>
  <c r="G28" i="10" s="1"/>
  <c r="H33" i="10"/>
  <c r="H32" i="10" s="1"/>
  <c r="H31" i="10" s="1"/>
  <c r="H30" i="10" s="1"/>
  <c r="H29" i="10" s="1"/>
  <c r="H28" i="10" s="1"/>
  <c r="F33" i="10"/>
  <c r="G17" i="10"/>
  <c r="G16" i="10" s="1"/>
  <c r="G15" i="10" s="1"/>
  <c r="G14" i="10" s="1"/>
  <c r="G13" i="10" s="1"/>
  <c r="H17" i="10"/>
  <c r="H16" i="10" s="1"/>
  <c r="H15" i="10" s="1"/>
  <c r="H14" i="10" s="1"/>
  <c r="H13" i="10" s="1"/>
  <c r="F17" i="10"/>
  <c r="F25" i="4"/>
  <c r="I29" i="2"/>
  <c r="H29" i="2"/>
  <c r="G29" i="2"/>
  <c r="H91" i="2"/>
  <c r="I91" i="2"/>
  <c r="K37" i="7"/>
  <c r="M37" i="7"/>
  <c r="L37" i="7"/>
  <c r="K27" i="7"/>
  <c r="K26" i="7" s="1"/>
  <c r="L14" i="7"/>
  <c r="L13" i="7" s="1"/>
  <c r="L12" i="7" s="1"/>
  <c r="K14" i="7"/>
  <c r="K13" i="7" s="1"/>
  <c r="H80" i="2"/>
  <c r="H79" i="2" s="1"/>
  <c r="H78" i="2" s="1"/>
  <c r="H77" i="2" s="1"/>
  <c r="H76" i="2" s="1"/>
  <c r="I80" i="2"/>
  <c r="I79" i="2" s="1"/>
  <c r="I78" i="2" s="1"/>
  <c r="I77" i="2" s="1"/>
  <c r="I76" i="2" s="1"/>
  <c r="I104" i="2"/>
  <c r="I103" i="2" s="1"/>
  <c r="H104" i="2"/>
  <c r="H103" i="2" s="1"/>
  <c r="G104" i="2"/>
  <c r="G103" i="2" s="1"/>
  <c r="G94" i="2"/>
  <c r="G93" i="2" s="1"/>
  <c r="G91" i="2"/>
  <c r="G80" i="2"/>
  <c r="G79" i="2" s="1"/>
  <c r="G78" i="2" s="1"/>
  <c r="G77" i="2" s="1"/>
  <c r="G76" i="2" s="1"/>
  <c r="G73" i="2"/>
  <c r="G72" i="2" s="1"/>
  <c r="G71" i="2" s="1"/>
  <c r="G70" i="2" s="1"/>
  <c r="G69" i="2" s="1"/>
  <c r="D20" i="4" s="1"/>
  <c r="G67" i="2"/>
  <c r="G66" i="2" s="1"/>
  <c r="G35" i="2"/>
  <c r="G34" i="2" s="1"/>
  <c r="G33" i="2" s="1"/>
  <c r="G32" i="2" s="1"/>
  <c r="G31" i="2" s="1"/>
  <c r="D14" i="4" s="1"/>
  <c r="I23" i="2"/>
  <c r="H25" i="2"/>
  <c r="H35" i="2"/>
  <c r="H34" i="2" s="1"/>
  <c r="H33" i="2" s="1"/>
  <c r="H32" i="2" s="1"/>
  <c r="H31" i="2" s="1"/>
  <c r="E14" i="4" s="1"/>
  <c r="H51" i="2"/>
  <c r="H50" i="2" s="1"/>
  <c r="H64" i="2"/>
  <c r="H63" i="2" s="1"/>
  <c r="H86" i="2"/>
  <c r="H85" i="2" s="1"/>
  <c r="H89" i="2"/>
  <c r="I35" i="2"/>
  <c r="I34" i="2" s="1"/>
  <c r="I33" i="2" s="1"/>
  <c r="I32" i="2" s="1"/>
  <c r="I31" i="2" s="1"/>
  <c r="F14" i="4" s="1"/>
  <c r="G50" i="2"/>
  <c r="G64" i="2"/>
  <c r="G63" i="2" s="1"/>
  <c r="G86" i="2"/>
  <c r="G85" i="2" s="1"/>
  <c r="G89" i="2"/>
  <c r="G17" i="2"/>
  <c r="G16" i="2" s="1"/>
  <c r="H17" i="2"/>
  <c r="G23" i="2"/>
  <c r="I17" i="2"/>
  <c r="I16" i="2" s="1"/>
  <c r="I86" i="2"/>
  <c r="I85" i="2" s="1"/>
  <c r="I51" i="2"/>
  <c r="I50" i="2" s="1"/>
  <c r="I25" i="2"/>
  <c r="G25" i="2"/>
  <c r="I64" i="2"/>
  <c r="I63" i="2" s="1"/>
  <c r="H23" i="2"/>
  <c r="I89" i="2"/>
  <c r="E25" i="4"/>
  <c r="H16" i="2" l="1"/>
  <c r="H15" i="2" s="1"/>
  <c r="H14" i="2" s="1"/>
  <c r="H13" i="2" s="1"/>
  <c r="E12" i="4" s="1"/>
  <c r="F32" i="10"/>
  <c r="F87" i="10"/>
  <c r="F16" i="10"/>
  <c r="F80" i="10"/>
  <c r="F59" i="10"/>
  <c r="F48" i="10"/>
  <c r="F99" i="10"/>
  <c r="F114" i="10"/>
  <c r="F43" i="10"/>
  <c r="F91" i="10"/>
  <c r="F104" i="10"/>
  <c r="F26" i="10"/>
  <c r="L42" i="7"/>
  <c r="H99" i="2"/>
  <c r="H98" i="2" s="1"/>
  <c r="H97" i="2" s="1"/>
  <c r="G99" i="2"/>
  <c r="G98" i="2" s="1"/>
  <c r="G97" i="2" s="1"/>
  <c r="I99" i="2"/>
  <c r="I98" i="2" s="1"/>
  <c r="I97" i="2" s="1"/>
  <c r="K12" i="7"/>
  <c r="H84" i="10"/>
  <c r="H83" i="10" s="1"/>
  <c r="G84" i="10"/>
  <c r="G83" i="10" s="1"/>
  <c r="H22" i="2"/>
  <c r="H21" i="2" s="1"/>
  <c r="H20" i="2" s="1"/>
  <c r="H19" i="2" s="1"/>
  <c r="E13" i="4" s="1"/>
  <c r="G88" i="2"/>
  <c r="G84" i="2" s="1"/>
  <c r="G83" i="2" s="1"/>
  <c r="G82" i="2" s="1"/>
  <c r="G75" i="2" s="1"/>
  <c r="I22" i="2"/>
  <c r="I21" i="2" s="1"/>
  <c r="I20" i="2" s="1"/>
  <c r="I19" i="2" s="1"/>
  <c r="F13" i="4" s="1"/>
  <c r="G22" i="2"/>
  <c r="I88" i="2"/>
  <c r="I84" i="2" s="1"/>
  <c r="I83" i="2" s="1"/>
  <c r="I82" i="2" s="1"/>
  <c r="F22" i="4" s="1"/>
  <c r="F21" i="4" s="1"/>
  <c r="I49" i="2"/>
  <c r="I48" i="2" s="1"/>
  <c r="I47" i="2" s="1"/>
  <c r="G62" i="2"/>
  <c r="G61" i="2" s="1"/>
  <c r="G60" i="2" s="1"/>
  <c r="G59" i="2" s="1"/>
  <c r="G49" i="2"/>
  <c r="G48" i="2" s="1"/>
  <c r="G47" i="2" s="1"/>
  <c r="I15" i="2"/>
  <c r="I14" i="2" s="1"/>
  <c r="I13" i="2" s="1"/>
  <c r="H49" i="2"/>
  <c r="H48" i="2" s="1"/>
  <c r="H47" i="2" s="1"/>
  <c r="H88" i="2"/>
  <c r="H84" i="2" s="1"/>
  <c r="H83" i="2" s="1"/>
  <c r="H82" i="2" s="1"/>
  <c r="H75" i="2" s="1"/>
  <c r="G39" i="10"/>
  <c r="H39" i="10"/>
  <c r="H62" i="2"/>
  <c r="H61" i="2" s="1"/>
  <c r="H60" i="2" s="1"/>
  <c r="H59" i="2" s="1"/>
  <c r="I62" i="2"/>
  <c r="I61" i="2" s="1"/>
  <c r="I60" i="2" s="1"/>
  <c r="I59" i="2" s="1"/>
  <c r="G12" i="10"/>
  <c r="G11" i="10" s="1"/>
  <c r="K36" i="7"/>
  <c r="K34" i="7" s="1"/>
  <c r="K48" i="7" s="1"/>
  <c r="G15" i="2"/>
  <c r="G14" i="2" s="1"/>
  <c r="G13" i="2" s="1"/>
  <c r="D12" i="4" s="1"/>
  <c r="H12" i="10"/>
  <c r="M36" i="7"/>
  <c r="M35" i="7" s="1"/>
  <c r="M34" i="7" s="1"/>
  <c r="L36" i="7"/>
  <c r="H11" i="10" l="1"/>
  <c r="F90" i="10"/>
  <c r="F113" i="10"/>
  <c r="F47" i="10"/>
  <c r="F86" i="10"/>
  <c r="F25" i="10"/>
  <c r="F79" i="10"/>
  <c r="F103" i="10"/>
  <c r="F42" i="10"/>
  <c r="F98" i="10"/>
  <c r="F15" i="10"/>
  <c r="F31" i="10"/>
  <c r="L35" i="7"/>
  <c r="L34" i="7" s="1"/>
  <c r="L48" i="7" s="1"/>
  <c r="D24" i="4"/>
  <c r="D23" i="4" s="1"/>
  <c r="G96" i="2"/>
  <c r="F24" i="4"/>
  <c r="F23" i="4" s="1"/>
  <c r="I96" i="2"/>
  <c r="E24" i="4"/>
  <c r="E23" i="4" s="1"/>
  <c r="H96" i="2"/>
  <c r="E11" i="4"/>
  <c r="F12" i="4"/>
  <c r="F11" i="4" s="1"/>
  <c r="I12" i="2"/>
  <c r="H12" i="2"/>
  <c r="E17" i="4"/>
  <c r="E16" i="4" s="1"/>
  <c r="H46" i="2"/>
  <c r="D19" i="4"/>
  <c r="D18" i="4" s="1"/>
  <c r="G46" i="2"/>
  <c r="D17" i="4"/>
  <c r="D16" i="4" s="1"/>
  <c r="I46" i="2"/>
  <c r="F17" i="4"/>
  <c r="F16" i="4" s="1"/>
  <c r="F19" i="4"/>
  <c r="F18" i="4" s="1"/>
  <c r="E19" i="4"/>
  <c r="E18" i="4" s="1"/>
  <c r="I75" i="2"/>
  <c r="I11" i="2" s="1"/>
  <c r="I110" i="2" s="1"/>
  <c r="D22" i="4"/>
  <c r="D21" i="4" s="1"/>
  <c r="E22" i="4"/>
  <c r="E21" i="4" s="1"/>
  <c r="G21" i="2"/>
  <c r="G20" i="2" s="1"/>
  <c r="G19" i="2" s="1"/>
  <c r="G12" i="2" s="1"/>
  <c r="H82" i="10"/>
  <c r="G82" i="10"/>
  <c r="M48" i="7"/>
  <c r="F18" i="6" s="1"/>
  <c r="F17" i="6" s="1"/>
  <c r="F16" i="6" s="1"/>
  <c r="F15" i="6" s="1"/>
  <c r="E26" i="4" l="1"/>
  <c r="F26" i="4"/>
  <c r="H11" i="2"/>
  <c r="E22" i="6" s="1"/>
  <c r="E21" i="6" s="1"/>
  <c r="E20" i="6" s="1"/>
  <c r="E19" i="6" s="1"/>
  <c r="F22" i="6"/>
  <c r="F21" i="6" s="1"/>
  <c r="F20" i="6" s="1"/>
  <c r="F19" i="6" s="1"/>
  <c r="F14" i="6" s="1"/>
  <c r="F23" i="6" s="1"/>
  <c r="G11" i="2"/>
  <c r="D22" i="6" s="1"/>
  <c r="D21" i="6" s="1"/>
  <c r="D20" i="6" s="1"/>
  <c r="D19" i="6" s="1"/>
  <c r="F30" i="10"/>
  <c r="F97" i="10"/>
  <c r="F102" i="10"/>
  <c r="F24" i="10"/>
  <c r="F85" i="10"/>
  <c r="F14" i="10"/>
  <c r="F41" i="10"/>
  <c r="F78" i="10"/>
  <c r="F46" i="10"/>
  <c r="F89" i="10"/>
  <c r="F112" i="10"/>
  <c r="E18" i="6"/>
  <c r="E17" i="6" s="1"/>
  <c r="E16" i="6" s="1"/>
  <c r="E15" i="6" s="1"/>
  <c r="D18" i="6"/>
  <c r="D17" i="6" s="1"/>
  <c r="D16" i="6" s="1"/>
  <c r="D15" i="6" s="1"/>
  <c r="H122" i="10"/>
  <c r="G122" i="10"/>
  <c r="D13" i="4"/>
  <c r="F77" i="10" l="1"/>
  <c r="F13" i="10"/>
  <c r="F23" i="10"/>
  <c r="F111" i="10"/>
  <c r="F45" i="10"/>
  <c r="F40" i="10"/>
  <c r="F84" i="10"/>
  <c r="F101" i="10"/>
  <c r="F29" i="10"/>
  <c r="E14" i="6"/>
  <c r="E23" i="6" s="1"/>
  <c r="D11" i="4"/>
  <c r="D26" i="4" s="1"/>
  <c r="D14" i="6"/>
  <c r="D23" i="6" s="1"/>
  <c r="H110" i="2"/>
  <c r="G110" i="2"/>
  <c r="F39" i="10" l="1"/>
  <c r="F12" i="10"/>
  <c r="F83" i="10"/>
  <c r="F28" i="10"/>
  <c r="F76" i="10"/>
  <c r="F11" i="10" l="1"/>
  <c r="F75" i="10"/>
  <c r="F82" i="10"/>
  <c r="F122" i="10" l="1"/>
</calcChain>
</file>

<file path=xl/sharedStrings.xml><?xml version="1.0" encoding="utf-8"?>
<sst xmlns="http://schemas.openxmlformats.org/spreadsheetml/2006/main" count="1318" uniqueCount="393">
  <si>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</si>
  <si>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</si>
  <si>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</si>
  <si>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</si>
  <si>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</si>
  <si>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</si>
  <si>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</si>
  <si>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</si>
  <si>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</si>
  <si>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</si>
  <si>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</si>
  <si>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</si>
  <si>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</si>
  <si>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</si>
  <si>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</si>
  <si>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</si>
  <si>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</si>
  <si>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</si>
  <si>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</si>
  <si>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</si>
  <si>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</si>
  <si>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</si>
  <si>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</si>
  <si>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</si>
  <si>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</si>
  <si>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</si>
  <si>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</si>
  <si>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</si>
  <si>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</si>
  <si>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</si>
  <si>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</si>
  <si>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</si>
  <si>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</si>
  <si>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</si>
  <si>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</si>
  <si>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</si>
  <si>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</si>
  <si>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</si>
  <si>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</si>
  <si>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</si>
  <si>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</si>
  <si>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</si>
  <si>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</si>
  <si>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</si>
  <si>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</si>
  <si>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</si>
  <si>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</si>
  <si>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</si>
  <si>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</si>
  <si>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</si>
  <si>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</si>
  <si>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</si>
  <si>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</si>
  <si>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</si>
  <si>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</si>
  <si>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</si>
  <si>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</si>
  <si>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</si>
  <si>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</si>
  <si>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</si>
  <si>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</si>
  <si>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</si>
  <si>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</si>
  <si>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</si>
  <si>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</si>
  <si>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</si>
  <si>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</si>
  <si>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</si>
  <si>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</si>
  <si>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</si>
  <si>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</si>
  <si>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</si>
  <si>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</si>
  <si>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</si>
  <si>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</si>
  <si>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</si>
  <si>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</si>
  <si>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</si>
  <si>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</si>
  <si>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</si>
  <si>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</si>
  <si>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</si>
  <si>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</si>
  <si>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</si>
  <si>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</si>
  <si>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</si>
  <si>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</si>
  <si>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</si>
  <si>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</si>
  <si>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</si>
  <si>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</si>
  <si>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</si>
  <si>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</si>
  <si>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</si>
  <si>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</si>
  <si>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</si>
  <si>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</si>
  <si>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</si>
  <si>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</si>
  <si>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</si>
  <si>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</si>
  <si>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</si>
  <si>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</si>
  <si>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</si>
  <si>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</si>
  <si>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</si>
  <si>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</si>
  <si>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</si>
  <si>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</si>
  <si>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</si>
  <si>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</si>
  <si>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</si>
  <si>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</si>
  <si>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</si>
  <si>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</si>
  <si>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</si>
  <si>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</si>
  <si>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</si>
  <si>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</si>
  <si>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</si>
  <si>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</si>
  <si>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</si>
  <si>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</si>
  <si>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</si>
  <si>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</si>
  <si>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</si>
  <si>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</si>
  <si>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</si>
  <si>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</si>
  <si>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</si>
  <si>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</si>
  <si>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</si>
  <si>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</si>
  <si>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</si>
  <si>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</si>
  <si>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</si>
  <si>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</si>
  <si>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</si>
  <si>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</si>
  <si>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</si>
  <si>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</si>
  <si>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</si>
  <si>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</si>
  <si>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</si>
  <si>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</si>
  <si>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</si>
  <si>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</si>
  <si>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</si>
  <si>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</si>
  <si>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</si>
  <si>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</si>
  <si>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</si>
  <si>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</si>
  <si>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</si>
  <si>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</si>
  <si>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</si>
  <si>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</si>
  <si>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</si>
  <si>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</si>
  <si>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</si>
  <si>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</si>
  <si>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</si>
  <si>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</si>
  <si>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</si>
  <si>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</si>
  <si>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</si>
  <si>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</si>
  <si>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</si>
  <si>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</si>
  <si>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</si>
  <si>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</si>
  <si>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</si>
  <si>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</si>
  <si>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</si>
  <si>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</si>
  <si>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</si>
  <si>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</si>
  <si>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</si>
  <si>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</si>
  <si>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</si>
  <si>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</si>
  <si>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</si>
  <si>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</si>
  <si>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</si>
  <si>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</si>
  <si>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</si>
  <si>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</si>
  <si>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</si>
  <si>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</si>
  <si>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</si>
  <si>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</si>
  <si>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</si>
  <si>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</si>
  <si>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</si>
  <si>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</si>
  <si>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</si>
  <si>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</si>
  <si>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</si>
  <si>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 xml:space="preserve">                       к Решению схода граждан п.Оскоба</t>
  </si>
  <si>
    <t xml:space="preserve">Наименование </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</si>
  <si>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</si>
  <si>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</si>
  <si>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</si>
  <si>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</si>
  <si>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</si>
  <si>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</si>
  <si>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</si>
  <si>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</si>
  <si>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</si>
  <si>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</si>
  <si>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</si>
  <si>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</si>
  <si>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</si>
  <si>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</si>
  <si>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</si>
  <si>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</si>
  <si>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</si>
  <si>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</si>
  <si>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</si>
  <si>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</si>
  <si>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</si>
  <si>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</si>
  <si>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</si>
  <si>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</si>
  <si>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</si>
  <si>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</si>
  <si>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</si>
  <si>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</si>
  <si>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</si>
  <si>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</si>
  <si>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</si>
  <si>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</si>
  <si>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</si>
  <si>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</si>
  <si>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</si>
  <si>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</si>
  <si>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</si>
  <si>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</si>
  <si>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</si>
  <si>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</si>
  <si>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</si>
  <si>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</si>
  <si>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</si>
  <si>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</si>
  <si>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</si>
  <si>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</si>
  <si>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</si>
  <si>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</si>
  <si>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</si>
  <si>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</si>
  <si>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</si>
  <si>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</si>
  <si>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</si>
  <si>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</si>
  <si>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</si>
  <si>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</si>
  <si>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</si>
  <si>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</si>
  <si>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</si>
  <si>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</si>
  <si>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</si>
  <si>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</si>
  <si>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</si>
  <si>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</si>
  <si>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</si>
  <si>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</si>
  <si>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</si>
  <si>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</si>
  <si>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</si>
  <si>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</si>
  <si>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</si>
  <si>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</si>
  <si>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</si>
  <si>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</si>
  <si>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</si>
  <si>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</si>
  <si>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</si>
  <si>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</si>
  <si>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</si>
  <si>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</si>
  <si>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</si>
  <si>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</si>
  <si>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</si>
  <si>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</si>
  <si>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</si>
  <si>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</si>
  <si>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</si>
  <si>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</si>
  <si>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 xml:space="preserve">Муниципальная программа «Устойчивое развитие  муниципального образования поселка Оскоба»
</t>
  </si>
  <si>
    <t>80</t>
  </si>
  <si>
    <t>81</t>
  </si>
  <si>
    <t>82</t>
  </si>
  <si>
    <t>83</t>
  </si>
  <si>
    <t>Защита населения и территории от чрезвычайных ситуаций природного и техногенного характера, пожарная безопасность</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</si>
  <si>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</si>
  <si>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</si>
  <si>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</si>
  <si>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</si>
  <si>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</si>
  <si>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</si>
  <si>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</si>
  <si>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</si>
  <si>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</si>
  <si>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</si>
  <si>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</si>
  <si>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</si>
  <si>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</si>
  <si>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</si>
  <si>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</si>
  <si>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</si>
  <si>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 xml:space="preserve">   Приложение 6</t>
  </si>
  <si>
    <t>91  1 00 10910</t>
  </si>
  <si>
    <t>Сумма на 2025 год</t>
  </si>
  <si>
    <t>Доходы 
бюджета
2025 года</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</si>
  <si>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</si>
  <si>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</si>
  <si>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</si>
  <si>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</si>
  <si>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</si>
  <si>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</si>
  <si>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</si>
  <si>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</si>
  <si>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</si>
  <si>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</si>
  <si>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</si>
  <si>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</si>
  <si>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</si>
  <si>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</si>
  <si>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</si>
  <si>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</si>
  <si>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</si>
  <si>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</si>
  <si>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</si>
  <si>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</si>
  <si>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</si>
  <si>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</si>
  <si>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</si>
  <si>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</si>
  <si>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</si>
  <si>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</si>
  <si>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</si>
  <si>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</si>
  <si>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</si>
  <si>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</si>
  <si>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</si>
  <si>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</si>
  <si>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</si>
  <si>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</si>
  <si>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</si>
  <si>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</si>
  <si>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</si>
  <si>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</si>
  <si>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</si>
  <si>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</si>
  <si>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</si>
  <si>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</si>
  <si>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</si>
  <si>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</si>
  <si>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"О бюджете поселка Оскоба на 2024 год и плановый период 2025-2026 годов". </t>
  </si>
  <si>
    <t>Сумма на 2026 год</t>
  </si>
  <si>
    <t>Доходы 
бюджета
2026 года</t>
  </si>
  <si>
    <t>91 1 00 93111</t>
  </si>
  <si>
    <t>Сумма на          2025 год</t>
  </si>
  <si>
    <t>Сумма на          2026 год</t>
  </si>
  <si>
    <t xml:space="preserve">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</si>
  <si>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90</t>
  </si>
  <si>
    <t>1.</t>
  </si>
  <si>
    <t>2.</t>
  </si>
  <si>
    <t>Иные межбюджетные трансферты на осуществление отдельных бюджетных полномочий по формированию, исполнению бюджетов поселений и контролю за их исполнением</t>
  </si>
  <si>
    <t xml:space="preserve">Иные межбюджетные трансферты на осуществление отдельных полномочий по осуществлению внешнего муниципального финансового контроля </t>
  </si>
  <si>
    <t xml:space="preserve">Межбюджетные трансферты бюджету Эвенкийского муниципального района на осуществление Контрольно-счетной палатой Эвенкийского муниципального района отдельных полномочий по осуществлению внешнего муниципального финансового контроля </t>
  </si>
  <si>
    <t>МЕЖБЮДЖЕТНЫЕ ТРАНСФЕРТЫ ОБЩЕГО ХАРАКТЕРА БЮДЖЕТАМ СУБЪЕКТОВ РОССИЙСКОЙ ФЕДЕРАЦИИ И МУНИЦИПАЛЬНЫХ ОБРАЗОВАНИЙ</t>
  </si>
  <si>
    <t xml:space="preserve"> "О бюджете поселка Оскоба на 2025 год и плановый период 2026-2027 годов". </t>
  </si>
  <si>
    <t>бюджета посёлка Оскоба в 2025 году и плановом периоде  2026- 2027 годов</t>
  </si>
  <si>
    <t>Сумма на 2027 год</t>
  </si>
  <si>
    <t>Доходы 
бюджета
2027 года</t>
  </si>
  <si>
    <t xml:space="preserve">Доходы   бюджета  посёлка  Оскоба на 2025год и плановый период 2026-2027годы  </t>
  </si>
  <si>
    <t>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2026-2027 годов</t>
  </si>
  <si>
    <t>на 2025 год и плановй период 2026-2027 годов</t>
  </si>
  <si>
    <t xml:space="preserve"> "О бюджете поселка Оскоба на 2025 год и плановый период 2026-2027 годов. "</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</si>
  <si>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2025 год и плановй период 2026-2027 годов</t>
  </si>
  <si>
    <t>Распределение  иных межбюджетных трансфертов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на 2025 год и плановый период 2026 -2027 годов</t>
  </si>
  <si>
    <t>Сумма на          2027 год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</si>
  <si>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</si>
  <si>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91</t>
  </si>
  <si>
    <t>92</t>
  </si>
  <si>
    <t>93</t>
  </si>
  <si>
    <t xml:space="preserve">   № 10 от 30.05.2025 г.</t>
  </si>
  <si>
    <t>№ 10 от 30.05.2025</t>
  </si>
  <si>
    <t>№ 10 от 30.05.2025 г.</t>
  </si>
  <si>
    <t>№ 10 от  30.05.2025 г.</t>
  </si>
  <si>
    <t>№ 10от 30.05.2025 г.</t>
  </si>
  <si>
    <t>№  10 от 30.05.2025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</si>
</sst>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31"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4"/>
      <name val="Times New Roman"/>
      <family val="1"/>
      <charset val="204"/>
    </font>
    <font>
      <b/>
      <sz val="11"/>
      <name val="Times New Roman"/>
      <family val="1"/>
      <charset val="204"/>
    </font>
    <font>
      <b/>
      <sz val="11"/>
      <name val="Arial Cyr"/>
      <charset val="204"/>
    </font>
    <font>
      <sz val="11"/>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b/>
      <sz val="14"/>
      <name val="Arial Cyr"/>
      <charset val="204"/>
    </font>
    <font>
      <i/>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2"/>
      <color rgb="FF000000"/>
      <name val="Times New Roman"/>
      <family val="1"/>
      <charset val="204"/>
    </font>
    <font>
      <sz val="16"/>
      <name val="Times New Roman"/>
      <family val="1"/>
      <charset val="204"/>
    </font>
    <font>
      <sz val="8"/>
      <name val="Times New Roman"/>
      <family val="1"/>
      <charset val="204"/>
    </font>
    <font>
      <sz val="11"/>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11">
    <xf numFmtId="0" fontId="0" fillId="0" borderId="0"/>
    <xf numFmtId="0" fontId="9" fillId="0" borderId="0"/>
    <xf numFmtId="0" fontId="1" fillId="0" borderId="0"/>
    <xf numFmtId="0" fontId="24" fillId="0" borderId="0"/>
    <xf numFmtId="0" fontId="1" fillId="0" borderId="0"/>
    <xf numFmtId="0" fontId="7" fillId="0" borderId="0"/>
    <xf numFmtId="0" fontId="13" fillId="0" borderId="0"/>
    <xf numFmtId="164" fontId="1" fillId="0" borderId="0" applyFont="0" applyFill="0" applyBorder="0" applyAlignment="0" applyProtection="0"/>
    <xf numFmtId="0" fontId="1" fillId="0" borderId="0"/>
    <xf numFmtId="0" fontId="30" fillId="0" borderId="0"/>
    <xf numFmtId="0" fontId="13" fillId="0" borderId="0"/>
  </cellStyleXfs>
  <cellXfs count="244">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5"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5" fontId="3" fillId="0" borderId="1" xfId="0" applyNumberFormat="1" applyFont="1" applyFill="1" applyBorder="1" applyAlignment="1">
      <alignment horizontal="right" wrapText="1"/>
    </xf>
    <xf numFmtId="165"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5" fillId="0" borderId="1" xfId="2" applyNumberFormat="1" applyFont="1" applyBorder="1" applyAlignment="1">
      <alignment vertical="top" wrapText="1"/>
    </xf>
    <xf numFmtId="49" fontId="2" fillId="0" borderId="1" xfId="2" applyNumberFormat="1" applyFont="1" applyBorder="1" applyAlignment="1">
      <alignment horizontal="center" wrapText="1"/>
    </xf>
    <xf numFmtId="165"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5" fillId="0" borderId="1" xfId="2" applyNumberFormat="1" applyFont="1" applyBorder="1" applyAlignment="1">
      <alignment horizontal="center" vertical="top" wrapText="1"/>
    </xf>
    <xf numFmtId="49" fontId="15" fillId="0" borderId="1" xfId="2" applyNumberFormat="1" applyFont="1" applyBorder="1" applyAlignment="1">
      <alignment horizontal="center" wrapText="1"/>
    </xf>
    <xf numFmtId="165" fontId="15" fillId="0" borderId="1" xfId="2" applyNumberFormat="1" applyFont="1" applyBorder="1" applyAlignment="1">
      <alignment wrapText="1"/>
    </xf>
    <xf numFmtId="0" fontId="16"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7" fillId="0" borderId="1" xfId="0" applyFont="1" applyBorder="1" applyAlignment="1">
      <alignment horizontal="center" vertical="top"/>
    </xf>
    <xf numFmtId="49" fontId="17" fillId="0" borderId="1" xfId="0" applyNumberFormat="1" applyFont="1" applyBorder="1" applyAlignment="1">
      <alignment horizontal="center" vertical="top"/>
    </xf>
    <xf numFmtId="49" fontId="17" fillId="0" borderId="3" xfId="0" applyNumberFormat="1" applyFont="1" applyBorder="1" applyAlignment="1">
      <alignment horizontal="center" vertical="top"/>
    </xf>
    <xf numFmtId="0" fontId="17" fillId="0" borderId="1" xfId="0" applyNumberFormat="1" applyFont="1" applyFill="1" applyBorder="1" applyAlignment="1">
      <alignment vertical="top" wrapText="1"/>
    </xf>
    <xf numFmtId="165" fontId="17" fillId="0" borderId="1" xfId="0" applyNumberFormat="1" applyFont="1" applyFill="1" applyBorder="1" applyAlignment="1">
      <alignment horizontal="right" vertical="top"/>
    </xf>
    <xf numFmtId="49" fontId="17" fillId="2" borderId="1" xfId="0" applyNumberFormat="1" applyFont="1" applyFill="1" applyBorder="1" applyAlignment="1">
      <alignment horizontal="center" vertical="top"/>
    </xf>
    <xf numFmtId="49" fontId="17" fillId="2" borderId="3" xfId="0" applyNumberFormat="1" applyFont="1" applyFill="1" applyBorder="1" applyAlignment="1">
      <alignment horizontal="center" vertical="top"/>
    </xf>
    <xf numFmtId="165" fontId="17" fillId="2" borderId="1" xfId="0" applyNumberFormat="1" applyFont="1" applyFill="1" applyBorder="1" applyAlignment="1">
      <alignment horizontal="right"/>
    </xf>
    <xf numFmtId="165" fontId="17" fillId="0" borderId="1" xfId="0" applyNumberFormat="1" applyFont="1" applyFill="1" applyBorder="1" applyAlignment="1">
      <alignment horizontal="right"/>
    </xf>
    <xf numFmtId="0" fontId="17" fillId="0" borderId="1" xfId="0" applyNumberFormat="1" applyFont="1" applyFill="1" applyBorder="1" applyAlignment="1" applyProtection="1">
      <alignment vertical="top" wrapText="1"/>
      <protection locked="0"/>
    </xf>
    <xf numFmtId="165" fontId="17" fillId="2" borderId="1" xfId="0" applyNumberFormat="1" applyFont="1" applyFill="1" applyBorder="1" applyAlignment="1">
      <alignment horizontal="right" vertical="top"/>
    </xf>
    <xf numFmtId="0" fontId="17" fillId="0" borderId="0" xfId="0" applyFont="1"/>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17" fillId="0" borderId="0" xfId="0" applyFont="1" applyAlignment="1"/>
    <xf numFmtId="0" fontId="20" fillId="0" borderId="0" xfId="0" applyFont="1"/>
    <xf numFmtId="0" fontId="11" fillId="0" borderId="0" xfId="0" applyFont="1" applyAlignment="1">
      <alignment wrapText="1"/>
    </xf>
    <xf numFmtId="0" fontId="20" fillId="0" borderId="0" xfId="0" applyFont="1" applyAlignment="1"/>
    <xf numFmtId="0" fontId="20" fillId="0" borderId="0" xfId="0" applyFont="1" applyAlignment="1">
      <alignment horizontal="right"/>
    </xf>
    <xf numFmtId="0" fontId="21" fillId="0" borderId="0" xfId="0" applyFont="1" applyAlignment="1">
      <alignment wrapText="1"/>
    </xf>
    <xf numFmtId="0" fontId="20" fillId="0" borderId="0" xfId="0" applyFont="1" applyAlignment="1">
      <alignment horizontal="right" wrapText="1"/>
    </xf>
    <xf numFmtId="165"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wrapText="1"/>
    </xf>
    <xf numFmtId="165" fontId="22" fillId="0" borderId="1" xfId="0" applyNumberFormat="1" applyFont="1" applyFill="1" applyBorder="1" applyAlignment="1">
      <alignment horizontal="center" vertical="center" wrapText="1"/>
    </xf>
    <xf numFmtId="0" fontId="20" fillId="0" borderId="3" xfId="0" applyFont="1" applyBorder="1" applyAlignment="1">
      <alignment horizontal="center" wrapText="1"/>
    </xf>
    <xf numFmtId="0" fontId="20" fillId="0" borderId="1" xfId="0" applyFont="1" applyBorder="1" applyAlignment="1">
      <alignment horizontal="center"/>
    </xf>
    <xf numFmtId="165" fontId="20" fillId="0" borderId="3" xfId="0" applyNumberFormat="1" applyFont="1" applyBorder="1" applyAlignment="1" applyProtection="1">
      <alignment horizontal="center"/>
      <protection locked="0"/>
    </xf>
    <xf numFmtId="0" fontId="23" fillId="0" borderId="0" xfId="0" applyFont="1"/>
    <xf numFmtId="165" fontId="14" fillId="0" borderId="3" xfId="0" applyNumberFormat="1" applyFont="1" applyBorder="1" applyAlignment="1" applyProtection="1">
      <alignment horizontal="center"/>
      <protection locked="0"/>
    </xf>
    <xf numFmtId="165" fontId="14" fillId="0" borderId="1" xfId="0" applyNumberFormat="1" applyFont="1" applyBorder="1" applyAlignment="1" applyProtection="1">
      <alignment horizontal="center"/>
      <protection locked="0"/>
    </xf>
    <xf numFmtId="49" fontId="0" fillId="0" borderId="0" xfId="0" applyNumberFormat="1"/>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5"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5"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5" fontId="19" fillId="0" borderId="1" xfId="0" applyNumberFormat="1" applyFont="1" applyFill="1" applyBorder="1" applyAlignment="1"/>
    <xf numFmtId="0" fontId="25" fillId="0" borderId="0" xfId="0" applyFont="1" applyFill="1"/>
    <xf numFmtId="49" fontId="19" fillId="0" borderId="1" xfId="0" applyNumberFormat="1" applyFont="1" applyFill="1" applyBorder="1" applyAlignment="1">
      <alignment horizontal="center"/>
    </xf>
    <xf numFmtId="165" fontId="12" fillId="0" borderId="1" xfId="0" applyNumberFormat="1" applyFont="1" applyFill="1" applyBorder="1" applyAlignment="1">
      <alignment horizontal="right"/>
    </xf>
    <xf numFmtId="165" fontId="26"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165" fontId="3" fillId="0" borderId="0" xfId="0" applyNumberFormat="1" applyFont="1" applyFill="1" applyBorder="1" applyAlignment="1">
      <alignment horizontal="right" vertical="top" wrapText="1"/>
    </xf>
    <xf numFmtId="165" fontId="0" fillId="0" borderId="0" xfId="0" applyNumberFormat="1" applyFont="1" applyFill="1" applyAlignment="1">
      <alignment horizontal="right"/>
    </xf>
    <xf numFmtId="0" fontId="0" fillId="0" borderId="0" xfId="0" applyFont="1"/>
    <xf numFmtId="165"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7" fillId="0" borderId="1" xfId="0" applyNumberFormat="1" applyFont="1" applyFill="1" applyBorder="1" applyAlignment="1">
      <alignment horizontal="center" vertical="top"/>
    </xf>
    <xf numFmtId="49" fontId="17"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7" fillId="0" borderId="5" xfId="0" quotePrefix="1" applyNumberFormat="1" applyFont="1" applyFill="1" applyBorder="1" applyAlignment="1">
      <alignment horizontal="left" vertical="top" wrapText="1"/>
    </xf>
    <xf numFmtId="0" fontId="3" fillId="0" borderId="1" xfId="0" applyFont="1" applyFill="1" applyBorder="1" applyAlignment="1">
      <alignment wrapText="1"/>
    </xf>
    <xf numFmtId="166" fontId="0" fillId="0" borderId="0" xfId="0" applyNumberFormat="1" applyFill="1" applyAlignment="1">
      <alignment horizontal="center" vertical="center"/>
    </xf>
    <xf numFmtId="0" fontId="17" fillId="0" borderId="1" xfId="0" applyFont="1" applyFill="1" applyBorder="1" applyAlignment="1">
      <alignment horizontal="center" vertical="top"/>
    </xf>
    <xf numFmtId="0" fontId="17"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vertical="top" wrapText="1"/>
    </xf>
    <xf numFmtId="49" fontId="3" fillId="0" borderId="1" xfId="8" applyNumberFormat="1" applyFont="1" applyFill="1" applyBorder="1" applyAlignment="1">
      <alignment horizontal="center" vertical="center" wrapText="1"/>
    </xf>
    <xf numFmtId="165" fontId="3" fillId="0" borderId="1" xfId="8"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3" fillId="0" borderId="0" xfId="2" applyFont="1"/>
    <xf numFmtId="0" fontId="20" fillId="0" borderId="0" xfId="0" applyFont="1" applyFill="1" applyAlignment="1"/>
    <xf numFmtId="0" fontId="23" fillId="0" borderId="0" xfId="0" applyFont="1" applyFill="1"/>
    <xf numFmtId="0" fontId="23" fillId="0" borderId="0" xfId="0" applyFont="1" applyAlignment="1">
      <alignment wrapText="1"/>
    </xf>
    <xf numFmtId="0" fontId="0" fillId="0" borderId="0" xfId="0" applyFont="1" applyAlignment="1"/>
    <xf numFmtId="0" fontId="0" fillId="2" borderId="0" xfId="0" applyFont="1" applyFill="1"/>
    <xf numFmtId="0" fontId="0" fillId="3" borderId="0" xfId="0" applyFont="1" applyFill="1"/>
    <xf numFmtId="165" fontId="0" fillId="0" borderId="0" xfId="0" applyNumberFormat="1" applyFont="1"/>
    <xf numFmtId="165" fontId="17" fillId="0" borderId="0" xfId="0" applyNumberFormat="1" applyFont="1" applyFill="1" applyBorder="1" applyAlignment="1">
      <alignment horizontal="right" vertical="top"/>
    </xf>
    <xf numFmtId="0" fontId="17" fillId="0" borderId="0" xfId="0" applyFont="1" applyFill="1" applyAlignment="1">
      <alignment vertical="top"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5"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right"/>
    </xf>
    <xf numFmtId="0" fontId="4" fillId="0" borderId="0" xfId="0" applyFont="1" applyAlignment="1">
      <alignment horizontal="right"/>
    </xf>
    <xf numFmtId="0" fontId="4" fillId="0" borderId="0" xfId="0" applyFont="1"/>
    <xf numFmtId="0" fontId="29" fillId="0" borderId="0" xfId="0" applyFont="1" applyAlignment="1"/>
    <xf numFmtId="0" fontId="29" fillId="0" borderId="0" xfId="0" applyFont="1" applyAlignment="1">
      <alignment horizontal="right" wrapText="1"/>
    </xf>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wrapText="1" shrinkToFit="1"/>
    </xf>
    <xf numFmtId="165" fontId="4" fillId="0" borderId="1" xfId="0" applyNumberFormat="1" applyFont="1" applyBorder="1" applyAlignment="1">
      <alignment horizontal="right"/>
    </xf>
    <xf numFmtId="0" fontId="4" fillId="0" borderId="1" xfId="0" applyFont="1" applyBorder="1" applyAlignment="1">
      <alignment vertical="center"/>
    </xf>
    <xf numFmtId="0" fontId="4" fillId="0" borderId="1" xfId="0" applyFont="1" applyBorder="1" applyAlignment="1">
      <alignment horizontal="center" vertical="distributed"/>
    </xf>
    <xf numFmtId="0" fontId="4" fillId="0" borderId="0" xfId="0" applyFont="1" applyAlignment="1">
      <alignment vertical="distributed"/>
    </xf>
    <xf numFmtId="165" fontId="3" fillId="0" borderId="1" xfId="0" applyNumberFormat="1" applyFont="1" applyFill="1" applyBorder="1" applyAlignment="1">
      <alignment horizontal="center" vertical="center" wrapText="1"/>
    </xf>
    <xf numFmtId="49" fontId="3" fillId="0" borderId="1" xfId="8" applyNumberFormat="1" applyFont="1" applyFill="1" applyBorder="1" applyAlignment="1">
      <alignment horizontal="center" wrapText="1"/>
    </xf>
    <xf numFmtId="165" fontId="6" fillId="0" borderId="1" xfId="0" applyNumberFormat="1" applyFont="1" applyFill="1" applyBorder="1"/>
    <xf numFmtId="165" fontId="3" fillId="0" borderId="6" xfId="0" applyNumberFormat="1" applyFont="1" applyFill="1" applyBorder="1" applyAlignment="1">
      <alignment horizontal="right" wrapText="1"/>
    </xf>
    <xf numFmtId="0" fontId="0" fillId="0" borderId="0" xfId="0" applyFont="1" applyFill="1" applyBorder="1"/>
    <xf numFmtId="49" fontId="4" fillId="0" borderId="1" xfId="7" applyNumberFormat="1" applyFont="1" applyFill="1" applyBorder="1" applyAlignment="1">
      <alignment horizontal="center" vertical="center" textRotation="90" wrapText="1"/>
    </xf>
    <xf numFmtId="0" fontId="17" fillId="0" borderId="0" xfId="0" applyFont="1" applyAlignment="1">
      <alignment horizontal="right" wrapText="1"/>
    </xf>
    <xf numFmtId="0" fontId="17" fillId="0" borderId="0" xfId="0" applyFont="1" applyAlignment="1">
      <alignment vertical="top" wrapText="1"/>
    </xf>
    <xf numFmtId="0" fontId="17" fillId="0" borderId="0" xfId="0" applyFont="1" applyFill="1" applyAlignment="1">
      <alignment horizontal="right" wrapText="1"/>
    </xf>
    <xf numFmtId="0" fontId="17" fillId="0" borderId="1" xfId="0" quotePrefix="1" applyNumberFormat="1" applyFont="1" applyFill="1" applyBorder="1" applyAlignment="1">
      <alignment horizontal="center" vertical="top"/>
    </xf>
    <xf numFmtId="0" fontId="17" fillId="0" borderId="5" xfId="9" applyNumberFormat="1" applyFont="1" applyFill="1" applyBorder="1" applyAlignment="1">
      <alignment horizontal="left" vertical="top" wrapText="1" readingOrder="1"/>
    </xf>
    <xf numFmtId="0" fontId="0" fillId="0" borderId="0" xfId="0" applyFont="1" applyAlignment="1">
      <alignment vertical="top"/>
    </xf>
    <xf numFmtId="0" fontId="0" fillId="0" borderId="0" xfId="2" applyFont="1"/>
    <xf numFmtId="0" fontId="3" fillId="0" borderId="0" xfId="2" applyFont="1" applyFill="1" applyAlignment="1">
      <alignment horizontal="right"/>
    </xf>
    <xf numFmtId="0" fontId="3" fillId="3" borderId="1" xfId="6" applyFont="1" applyFill="1" applyBorder="1" applyAlignment="1">
      <alignment vertical="top" wrapText="1"/>
    </xf>
    <xf numFmtId="0" fontId="3" fillId="0" borderId="5" xfId="0" quotePrefix="1" applyNumberFormat="1" applyFont="1" applyFill="1" applyBorder="1" applyAlignment="1">
      <alignment horizontal="left" vertical="top" wrapText="1"/>
    </xf>
    <xf numFmtId="0" fontId="3" fillId="0" borderId="1" xfId="0" applyFont="1" applyFill="1" applyBorder="1" applyAlignment="1">
      <alignment horizontal="center"/>
    </xf>
    <xf numFmtId="0" fontId="3" fillId="0" borderId="1" xfId="6" applyFont="1" applyFill="1" applyBorder="1" applyAlignment="1">
      <alignment vertical="top" wrapText="1"/>
    </xf>
    <xf numFmtId="0" fontId="20" fillId="0" borderId="0" xfId="0" quotePrefix="1" applyFont="1" applyAlignment="1">
      <alignment wrapText="1"/>
    </xf>
    <xf numFmtId="49" fontId="20" fillId="0" borderId="0" xfId="0" quotePrefix="1" applyNumberFormat="1" applyFont="1" applyAlignment="1">
      <alignment wrapText="1"/>
    </xf>
    <xf numFmtId="0" fontId="20" fillId="0" borderId="1" xfId="10" applyFont="1" applyFill="1" applyBorder="1" applyAlignment="1">
      <alignment vertical="top" wrapText="1"/>
    </xf>
    <xf numFmtId="0" fontId="20" fillId="0" borderId="0" xfId="0" applyFont="1" applyAlignment="1">
      <alignment vertical="top" wrapText="1"/>
    </xf>
    <xf numFmtId="0" fontId="3" fillId="0" borderId="0" xfId="0" applyFont="1" applyAlignment="1">
      <alignment vertical="top" wrapText="1"/>
    </xf>
    <xf numFmtId="165" fontId="20" fillId="0" borderId="1" xfId="0" applyNumberFormat="1" applyFont="1" applyBorder="1" applyAlignment="1" applyProtection="1">
      <alignment horizontal="center"/>
      <protection locked="0"/>
    </xf>
    <xf numFmtId="0" fontId="3" fillId="0" borderId="1" xfId="0" quotePrefix="1" applyFont="1" applyFill="1" applyBorder="1" applyAlignment="1">
      <alignment vertical="top" wrapText="1"/>
    </xf>
    <xf numFmtId="0" fontId="20" fillId="0" borderId="0" xfId="0" applyFont="1" applyAlignment="1">
      <alignment horizontal="center"/>
    </xf>
    <xf numFmtId="0" fontId="4" fillId="0" borderId="4" xfId="0" applyFont="1" applyBorder="1" applyAlignment="1">
      <alignment horizontal="right"/>
    </xf>
    <xf numFmtId="0" fontId="29" fillId="0" borderId="0" xfId="0" applyFont="1" applyAlignment="1">
      <alignment horizontal="right"/>
    </xf>
    <xf numFmtId="0" fontId="29" fillId="0" borderId="0" xfId="0" applyFont="1" applyAlignment="1">
      <alignment horizontal="right" wrapText="1"/>
    </xf>
    <xf numFmtId="0" fontId="3" fillId="0" borderId="0" xfId="0" applyFont="1" applyAlignment="1">
      <alignment horizontal="right"/>
    </xf>
    <xf numFmtId="0" fontId="17" fillId="0" borderId="0" xfId="0" applyFont="1" applyFill="1" applyBorder="1" applyAlignment="1">
      <alignment horizontal="right" vertical="top" wrapText="1"/>
    </xf>
    <xf numFmtId="0" fontId="17" fillId="0" borderId="0" xfId="0" applyFont="1" applyFill="1" applyAlignment="1">
      <alignment horizontal="right" vertical="top" wrapText="1"/>
    </xf>
    <xf numFmtId="0" fontId="17" fillId="0" borderId="0" xfId="0" applyFont="1" applyAlignment="1">
      <alignment horizontal="right"/>
    </xf>
    <xf numFmtId="49" fontId="17" fillId="0" borderId="1" xfId="0" applyNumberFormat="1" applyFont="1" applyFill="1" applyBorder="1" applyAlignment="1">
      <alignment horizontal="left" vertical="center"/>
    </xf>
    <xf numFmtId="0" fontId="17" fillId="0" borderId="0" xfId="0" applyFont="1" applyAlignment="1">
      <alignment horizontal="right" vertical="top" wrapText="1"/>
    </xf>
    <xf numFmtId="0" fontId="20" fillId="0" borderId="0" xfId="0" applyFont="1" applyFill="1" applyBorder="1" applyAlignment="1">
      <alignment horizontal="center" vertical="top" wrapText="1"/>
    </xf>
    <xf numFmtId="0" fontId="28"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0"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4" fillId="0" borderId="0" xfId="2" applyFont="1" applyFill="1" applyAlignment="1">
      <alignment horizontal="right" wrapText="1"/>
    </xf>
    <xf numFmtId="0" fontId="20" fillId="0" borderId="0" xfId="0" applyFont="1" applyFill="1" applyAlignment="1">
      <alignment horizontal="center" vertical="top" wrapText="1"/>
    </xf>
    <xf numFmtId="49" fontId="14" fillId="0" borderId="1" xfId="0" applyNumberFormat="1" applyFont="1" applyBorder="1" applyAlignment="1">
      <alignment wrapText="1"/>
    </xf>
    <xf numFmtId="0" fontId="21" fillId="0" borderId="1" xfId="0" applyFont="1" applyBorder="1" applyAlignment="1"/>
    <xf numFmtId="0" fontId="20" fillId="0" borderId="0" xfId="0" applyFont="1" applyAlignment="1">
      <alignment horizontal="center" vertical="center" wrapText="1"/>
    </xf>
    <xf numFmtId="0" fontId="17" fillId="0" borderId="0" xfId="0" applyFont="1" applyAlignment="1">
      <alignment horizontal="right" wrapText="1"/>
    </xf>
  </cellXfs>
  <cellStyles count="11">
    <cellStyle name="Normal" xfId="9"/>
    <cellStyle name="Обычный" xfId="0" builtinId="0"/>
    <cellStyle name="Обычный 2" xfId="1"/>
    <cellStyle name="Обычный 2 2" xfId="2"/>
    <cellStyle name="Обычный 3" xfId="3"/>
    <cellStyle name="Обычный 4" xfId="4"/>
    <cellStyle name="Обычный_Источники Приложения и измен в Решен" xfId="10"/>
    <cellStyle name="Обычный_Лист1_1" xfId="5"/>
    <cellStyle name="Обычный_приложение 4" xfId="8"/>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Normal="100" zoomScaleSheetLayoutView="100" workbookViewId="0">
      <selection activeCell="L11" sqref="L11"/>
    </sheetView>
  </sheetViews>
  <sheetFormatPr defaultColWidth="9.109375" defaultRowHeight="13.2" x14ac:dyDescent="0.25"/>
  <cols>
    <col min="1" max="1" width="5.6640625" style="173" customWidth="1"/>
    <col min="2" max="2" width="25.88671875" style="173" customWidth="1"/>
    <col min="3" max="3" width="35.5546875" style="173" customWidth="1"/>
    <col min="4" max="4" width="12.6640625" style="173" customWidth="1"/>
    <col min="5" max="5" width="11.5546875" style="173" customWidth="1"/>
    <col min="6" max="6" width="11.6640625" style="173" customWidth="1"/>
    <col min="7" max="16384" width="9.109375" style="173"/>
  </cols>
  <sheetData>
    <row r="1" spans="1:6" x14ac:dyDescent="0.25">
      <c r="C1" s="211" t="s">
        <v>140</v>
      </c>
      <c r="D1" s="211"/>
      <c r="E1" s="211"/>
      <c r="F1" s="211"/>
    </row>
    <row r="2" spans="1:6" x14ac:dyDescent="0.25">
      <c r="C2" s="211" t="s">
        <v>141</v>
      </c>
      <c r="D2" s="211"/>
      <c r="E2" s="211"/>
      <c r="F2" s="211"/>
    </row>
    <row r="3" spans="1:6" x14ac:dyDescent="0.25">
      <c r="C3" s="211" t="s">
        <v>388</v>
      </c>
      <c r="D3" s="211"/>
      <c r="E3" s="211"/>
      <c r="F3" s="211"/>
    </row>
    <row r="4" spans="1:6" ht="27" customHeight="1" x14ac:dyDescent="0.25">
      <c r="C4" s="174"/>
      <c r="D4" s="212" t="s">
        <v>372</v>
      </c>
      <c r="E4" s="212"/>
      <c r="F4" s="212"/>
    </row>
    <row r="5" spans="1:6" ht="27" customHeight="1" x14ac:dyDescent="0.25">
      <c r="C5" s="174"/>
      <c r="D5" s="175"/>
      <c r="E5" s="175"/>
      <c r="F5" s="175"/>
    </row>
    <row r="6" spans="1:6" x14ac:dyDescent="0.25">
      <c r="C6" s="211"/>
      <c r="D6" s="211"/>
      <c r="E6" s="211"/>
      <c r="F6" s="211"/>
    </row>
    <row r="7" spans="1:6" ht="12" customHeight="1" x14ac:dyDescent="0.25">
      <c r="C7" s="211"/>
      <c r="D7" s="211"/>
      <c r="E7" s="211"/>
      <c r="F7" s="211"/>
    </row>
    <row r="8" spans="1:6" s="73" customFormat="1" ht="18" x14ac:dyDescent="0.35">
      <c r="B8" s="209" t="s">
        <v>142</v>
      </c>
      <c r="C8" s="209"/>
      <c r="D8" s="209"/>
      <c r="E8" s="209"/>
      <c r="F8" s="76"/>
    </row>
    <row r="9" spans="1:6" s="73" customFormat="1" ht="18" x14ac:dyDescent="0.35">
      <c r="A9" s="209" t="s">
        <v>373</v>
      </c>
      <c r="B9" s="209"/>
      <c r="C9" s="209"/>
      <c r="D9" s="209"/>
      <c r="E9" s="209"/>
      <c r="F9" s="209"/>
    </row>
    <row r="10" spans="1:6" ht="15.6" x14ac:dyDescent="0.3">
      <c r="B10" s="176"/>
      <c r="C10" s="171"/>
      <c r="D10" s="171"/>
      <c r="E10" s="171"/>
      <c r="F10" s="172"/>
    </row>
    <row r="11" spans="1:6" ht="15.6" x14ac:dyDescent="0.3">
      <c r="B11" s="176"/>
      <c r="C11" s="176"/>
      <c r="D11" s="176"/>
      <c r="E11" s="210" t="s">
        <v>143</v>
      </c>
      <c r="F11" s="210"/>
    </row>
    <row r="12" spans="1:6" ht="36" customHeight="1" x14ac:dyDescent="0.25">
      <c r="A12" s="170" t="s">
        <v>144</v>
      </c>
      <c r="B12" s="177" t="s">
        <v>145</v>
      </c>
      <c r="C12" s="170" t="s">
        <v>146</v>
      </c>
      <c r="D12" s="13" t="s">
        <v>312</v>
      </c>
      <c r="E12" s="13" t="s">
        <v>359</v>
      </c>
      <c r="F12" s="13" t="s">
        <v>374</v>
      </c>
    </row>
    <row r="13" spans="1:6" x14ac:dyDescent="0.25">
      <c r="A13" s="55">
        <v>1</v>
      </c>
      <c r="B13" s="55">
        <v>2</v>
      </c>
      <c r="C13" s="55">
        <v>3</v>
      </c>
      <c r="D13" s="55">
        <v>4</v>
      </c>
      <c r="E13" s="55">
        <v>5</v>
      </c>
      <c r="F13" s="55">
        <v>6</v>
      </c>
    </row>
    <row r="14" spans="1:6" ht="27" customHeight="1" x14ac:dyDescent="0.25">
      <c r="A14" s="55">
        <v>1</v>
      </c>
      <c r="B14" s="178" t="s">
        <v>147</v>
      </c>
      <c r="C14" s="179" t="s">
        <v>148</v>
      </c>
      <c r="D14" s="180">
        <f>D15+D19</f>
        <v>300.29999999999836</v>
      </c>
      <c r="E14" s="180">
        <f>E15+E19</f>
        <v>0</v>
      </c>
      <c r="F14" s="180">
        <f>F15+F19</f>
        <v>0</v>
      </c>
    </row>
    <row r="15" spans="1:6" x14ac:dyDescent="0.25">
      <c r="A15" s="55">
        <v>2</v>
      </c>
      <c r="B15" s="181" t="s">
        <v>149</v>
      </c>
      <c r="C15" s="179" t="s">
        <v>150</v>
      </c>
      <c r="D15" s="180">
        <f t="shared" ref="D15:F17" si="0">D16</f>
        <v>-7200.1</v>
      </c>
      <c r="E15" s="180">
        <f t="shared" si="0"/>
        <v>-6694.9000000000005</v>
      </c>
      <c r="F15" s="180">
        <f t="shared" si="0"/>
        <v>-6712</v>
      </c>
    </row>
    <row r="16" spans="1:6" ht="26.4" x14ac:dyDescent="0.25">
      <c r="A16" s="55">
        <v>3</v>
      </c>
      <c r="B16" s="181" t="s">
        <v>151</v>
      </c>
      <c r="C16" s="179" t="s">
        <v>152</v>
      </c>
      <c r="D16" s="180">
        <f t="shared" si="0"/>
        <v>-7200.1</v>
      </c>
      <c r="E16" s="180">
        <f t="shared" si="0"/>
        <v>-6694.9000000000005</v>
      </c>
      <c r="F16" s="180">
        <f t="shared" si="0"/>
        <v>-6712</v>
      </c>
    </row>
    <row r="17" spans="1:6" ht="26.4" x14ac:dyDescent="0.25">
      <c r="A17" s="55">
        <v>4</v>
      </c>
      <c r="B17" s="181" t="s">
        <v>153</v>
      </c>
      <c r="C17" s="179" t="s">
        <v>154</v>
      </c>
      <c r="D17" s="180">
        <f t="shared" si="0"/>
        <v>-7200.1</v>
      </c>
      <c r="E17" s="180">
        <f t="shared" si="0"/>
        <v>-6694.9000000000005</v>
      </c>
      <c r="F17" s="180">
        <f t="shared" si="0"/>
        <v>-6712</v>
      </c>
    </row>
    <row r="18" spans="1:6" ht="31.95" customHeight="1" x14ac:dyDescent="0.25">
      <c r="A18" s="55">
        <v>5</v>
      </c>
      <c r="B18" s="181" t="s">
        <v>155</v>
      </c>
      <c r="C18" s="179" t="s">
        <v>272</v>
      </c>
      <c r="D18" s="180">
        <f>-'2-доходы'!K48</f>
        <v>-7200.1</v>
      </c>
      <c r="E18" s="180">
        <f>-'2-доходы'!L48</f>
        <v>-6694.9000000000005</v>
      </c>
      <c r="F18" s="180">
        <f>-'2-доходы'!M48</f>
        <v>-6712</v>
      </c>
    </row>
    <row r="19" spans="1:6" x14ac:dyDescent="0.25">
      <c r="A19" s="55">
        <v>6</v>
      </c>
      <c r="B19" s="181" t="s">
        <v>156</v>
      </c>
      <c r="C19" s="179" t="s">
        <v>157</v>
      </c>
      <c r="D19" s="180">
        <f>D20</f>
        <v>7500.3999999999987</v>
      </c>
      <c r="E19" s="180">
        <f t="shared" ref="E19:F21" si="1">E20</f>
        <v>6694.9</v>
      </c>
      <c r="F19" s="180">
        <f t="shared" si="1"/>
        <v>6712</v>
      </c>
    </row>
    <row r="20" spans="1:6" ht="26.4" x14ac:dyDescent="0.25">
      <c r="A20" s="55">
        <v>7</v>
      </c>
      <c r="B20" s="181" t="s">
        <v>158</v>
      </c>
      <c r="C20" s="179" t="s">
        <v>159</v>
      </c>
      <c r="D20" s="180">
        <f>D21</f>
        <v>7500.3999999999987</v>
      </c>
      <c r="E20" s="180">
        <f t="shared" si="1"/>
        <v>6694.9</v>
      </c>
      <c r="F20" s="180">
        <f t="shared" si="1"/>
        <v>6712</v>
      </c>
    </row>
    <row r="21" spans="1:6" ht="26.25" customHeight="1" x14ac:dyDescent="0.25">
      <c r="A21" s="55">
        <v>8</v>
      </c>
      <c r="B21" s="181" t="s">
        <v>160</v>
      </c>
      <c r="C21" s="179" t="s">
        <v>161</v>
      </c>
      <c r="D21" s="180">
        <f>D22</f>
        <v>7500.3999999999987</v>
      </c>
      <c r="E21" s="180">
        <f t="shared" si="1"/>
        <v>6694.9</v>
      </c>
      <c r="F21" s="180">
        <f t="shared" si="1"/>
        <v>6712</v>
      </c>
    </row>
    <row r="22" spans="1:6" ht="32.4" customHeight="1" x14ac:dyDescent="0.25">
      <c r="A22" s="55">
        <v>9</v>
      </c>
      <c r="B22" s="181" t="s">
        <v>162</v>
      </c>
      <c r="C22" s="179" t="s">
        <v>280</v>
      </c>
      <c r="D22" s="180">
        <f>'4- ведомственная'!G11</f>
        <v>7500.3999999999987</v>
      </c>
      <c r="E22" s="180">
        <f>'4- ведомственная'!H11</f>
        <v>6694.9</v>
      </c>
      <c r="F22" s="180">
        <f>'4- ведомственная'!I11</f>
        <v>6712</v>
      </c>
    </row>
    <row r="23" spans="1:6" x14ac:dyDescent="0.25">
      <c r="A23" s="55"/>
      <c r="B23" s="54"/>
      <c r="C23" s="182" t="s">
        <v>163</v>
      </c>
      <c r="D23" s="180">
        <f>D14</f>
        <v>300.29999999999836</v>
      </c>
      <c r="E23" s="180">
        <f>E14</f>
        <v>0</v>
      </c>
      <c r="F23" s="180">
        <f>F14</f>
        <v>0</v>
      </c>
    </row>
    <row r="24" spans="1:6" x14ac:dyDescent="0.25">
      <c r="C24" s="183"/>
    </row>
    <row r="25" spans="1:6" x14ac:dyDescent="0.25">
      <c r="C25" s="183"/>
    </row>
    <row r="26" spans="1:6" x14ac:dyDescent="0.25">
      <c r="C26" s="183"/>
    </row>
  </sheetData>
  <mergeCells count="9">
    <mergeCell ref="B8:E8"/>
    <mergeCell ref="A9:F9"/>
    <mergeCell ref="E11:F11"/>
    <mergeCell ref="C1:F1"/>
    <mergeCell ref="C2:F2"/>
    <mergeCell ref="C3:F3"/>
    <mergeCell ref="D4:F4"/>
    <mergeCell ref="C6:F6"/>
    <mergeCell ref="C7:F7"/>
  </mergeCell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zoomScaleSheetLayoutView="90" workbookViewId="0">
      <pane xSplit="9" ySplit="11" topLeftCell="J12" activePane="bottomRight" state="frozen"/>
      <selection pane="topRight" activeCell="J1" sqref="J1"/>
      <selection pane="bottomLeft" activeCell="A12" sqref="A12"/>
      <selection pane="bottomRight" activeCell="V9" sqref="V9"/>
    </sheetView>
  </sheetViews>
  <sheetFormatPr defaultColWidth="9.109375" defaultRowHeight="13.2" outlineLevelRow="1" x14ac:dyDescent="0.25"/>
  <cols>
    <col min="1" max="1" width="4" style="120" customWidth="1"/>
    <col min="2" max="2" width="6" style="120" customWidth="1"/>
    <col min="3" max="3" width="2.33203125" style="120" customWidth="1"/>
    <col min="4" max="5" width="3.33203125" style="120" bestFit="1" customWidth="1"/>
    <col min="6" max="6" width="4" style="120" bestFit="1" customWidth="1"/>
    <col min="7" max="7" width="3.33203125" style="120" bestFit="1" customWidth="1"/>
    <col min="8" max="8" width="5" style="120" bestFit="1" customWidth="1"/>
    <col min="9" max="9" width="6.88671875" style="120" customWidth="1"/>
    <col min="10" max="10" width="58" style="17" customWidth="1"/>
    <col min="11" max="11" width="12.33203125" style="155" customWidth="1"/>
    <col min="12" max="12" width="12.109375" style="120" customWidth="1"/>
    <col min="13" max="13" width="11.44140625" style="120" customWidth="1"/>
    <col min="14" max="16384" width="9.109375" style="120"/>
  </cols>
  <sheetData>
    <row r="1" spans="1:13" ht="18" customHeight="1" x14ac:dyDescent="0.3">
      <c r="A1" s="213"/>
      <c r="B1" s="213"/>
      <c r="C1" s="213"/>
      <c r="D1" s="213"/>
      <c r="E1" s="213"/>
      <c r="F1" s="213"/>
      <c r="G1" s="213"/>
      <c r="H1" s="152"/>
      <c r="I1" s="152"/>
      <c r="J1" s="214" t="s">
        <v>307</v>
      </c>
      <c r="K1" s="214"/>
      <c r="L1" s="214"/>
      <c r="M1" s="214"/>
    </row>
    <row r="2" spans="1:13" ht="17.25" customHeight="1" x14ac:dyDescent="0.3">
      <c r="A2" s="213"/>
      <c r="B2" s="213"/>
      <c r="C2" s="213"/>
      <c r="D2" s="213"/>
      <c r="E2" s="213"/>
      <c r="F2" s="213"/>
      <c r="G2" s="213"/>
      <c r="J2" s="215" t="s">
        <v>164</v>
      </c>
      <c r="K2" s="215"/>
      <c r="L2" s="215"/>
      <c r="M2" s="215"/>
    </row>
    <row r="3" spans="1:13" ht="17.25" customHeight="1" x14ac:dyDescent="0.3">
      <c r="A3" s="213"/>
      <c r="B3" s="213"/>
      <c r="C3" s="213"/>
      <c r="D3" s="213"/>
      <c r="E3" s="213"/>
      <c r="F3" s="213"/>
      <c r="G3" s="213"/>
      <c r="J3" s="216" t="s">
        <v>389</v>
      </c>
      <c r="K3" s="216"/>
      <c r="L3" s="216"/>
      <c r="M3" s="216"/>
    </row>
    <row r="4" spans="1:13" ht="17.25" customHeight="1" x14ac:dyDescent="0.25">
      <c r="I4" s="191"/>
      <c r="J4" s="157"/>
      <c r="K4" s="218" t="s">
        <v>372</v>
      </c>
      <c r="L4" s="218"/>
      <c r="M4" s="218"/>
    </row>
    <row r="5" spans="1:13" ht="24" customHeight="1" x14ac:dyDescent="0.25">
      <c r="I5" s="191"/>
      <c r="J5" s="157"/>
      <c r="K5" s="218"/>
      <c r="L5" s="218"/>
      <c r="M5" s="218"/>
    </row>
    <row r="6" spans="1:13" ht="17.25" customHeight="1" x14ac:dyDescent="0.25">
      <c r="I6" s="190"/>
      <c r="J6" s="192"/>
      <c r="K6" s="190"/>
    </row>
    <row r="7" spans="1:13" ht="25.5" customHeight="1" x14ac:dyDescent="0.25">
      <c r="B7" s="219" t="s">
        <v>376</v>
      </c>
      <c r="C7" s="219"/>
      <c r="D7" s="219"/>
      <c r="E7" s="219"/>
      <c r="F7" s="219"/>
      <c r="G7" s="219"/>
      <c r="H7" s="219"/>
      <c r="I7" s="219"/>
      <c r="J7" s="219"/>
      <c r="K7" s="219"/>
      <c r="L7" s="219"/>
    </row>
    <row r="8" spans="1:13" ht="12" customHeight="1" x14ac:dyDescent="0.25">
      <c r="J8" s="220"/>
      <c r="K8" s="220"/>
      <c r="L8" s="221" t="s">
        <v>143</v>
      </c>
      <c r="M8" s="221"/>
    </row>
    <row r="9" spans="1:13" ht="16.5" customHeight="1" x14ac:dyDescent="0.25">
      <c r="A9" s="222" t="s">
        <v>18</v>
      </c>
      <c r="B9" s="224" t="s">
        <v>165</v>
      </c>
      <c r="C9" s="225"/>
      <c r="D9" s="225"/>
      <c r="E9" s="225"/>
      <c r="F9" s="225"/>
      <c r="G9" s="225"/>
      <c r="H9" s="225"/>
      <c r="I9" s="225"/>
      <c r="J9" s="226" t="s">
        <v>233</v>
      </c>
      <c r="K9" s="228" t="s">
        <v>313</v>
      </c>
      <c r="L9" s="228" t="s">
        <v>360</v>
      </c>
      <c r="M9" s="228" t="s">
        <v>375</v>
      </c>
    </row>
    <row r="10" spans="1:13" ht="140.25" customHeight="1" x14ac:dyDescent="0.25">
      <c r="A10" s="223"/>
      <c r="B10" s="189" t="s">
        <v>166</v>
      </c>
      <c r="C10" s="189" t="s">
        <v>167</v>
      </c>
      <c r="D10" s="189" t="s">
        <v>168</v>
      </c>
      <c r="E10" s="189" t="s">
        <v>169</v>
      </c>
      <c r="F10" s="189" t="s">
        <v>170</v>
      </c>
      <c r="G10" s="189" t="s">
        <v>171</v>
      </c>
      <c r="H10" s="117" t="s">
        <v>234</v>
      </c>
      <c r="I10" s="117" t="s">
        <v>235</v>
      </c>
      <c r="J10" s="227"/>
      <c r="K10" s="229"/>
      <c r="L10" s="229"/>
      <c r="M10" s="229"/>
    </row>
    <row r="11" spans="1:13" x14ac:dyDescent="0.25">
      <c r="A11" s="54"/>
      <c r="B11" s="55">
        <v>1</v>
      </c>
      <c r="C11" s="55">
        <v>2</v>
      </c>
      <c r="D11" s="55">
        <v>3</v>
      </c>
      <c r="E11" s="55">
        <v>4</v>
      </c>
      <c r="F11" s="55">
        <v>5</v>
      </c>
      <c r="G11" s="55">
        <v>6</v>
      </c>
      <c r="H11" s="55">
        <v>7</v>
      </c>
      <c r="I11" s="55">
        <v>8</v>
      </c>
      <c r="J11" s="158">
        <v>11</v>
      </c>
      <c r="K11" s="56">
        <v>12</v>
      </c>
      <c r="L11" s="56">
        <v>13</v>
      </c>
      <c r="M11" s="56">
        <v>14</v>
      </c>
    </row>
    <row r="12" spans="1:13" ht="13.8" x14ac:dyDescent="0.25">
      <c r="A12" s="57">
        <v>1</v>
      </c>
      <c r="B12" s="58" t="s">
        <v>172</v>
      </c>
      <c r="C12" s="58" t="s">
        <v>21</v>
      </c>
      <c r="D12" s="58" t="s">
        <v>103</v>
      </c>
      <c r="E12" s="58" t="s">
        <v>103</v>
      </c>
      <c r="F12" s="58" t="s">
        <v>172</v>
      </c>
      <c r="G12" s="58" t="s">
        <v>103</v>
      </c>
      <c r="H12" s="58" t="s">
        <v>173</v>
      </c>
      <c r="I12" s="59" t="s">
        <v>172</v>
      </c>
      <c r="J12" s="66" t="s">
        <v>174</v>
      </c>
      <c r="K12" s="61">
        <f>K13+K16+K26</f>
        <v>66.600000000000009</v>
      </c>
      <c r="L12" s="61">
        <f t="shared" ref="L12:M12" si="0">L13+L16+L26</f>
        <v>69.800000000000011</v>
      </c>
      <c r="M12" s="61">
        <f t="shared" si="0"/>
        <v>86.9</v>
      </c>
    </row>
    <row r="13" spans="1:13" ht="13.8" x14ac:dyDescent="0.25">
      <c r="A13" s="57">
        <v>2</v>
      </c>
      <c r="B13" s="58" t="s">
        <v>175</v>
      </c>
      <c r="C13" s="58" t="s">
        <v>21</v>
      </c>
      <c r="D13" s="58" t="s">
        <v>104</v>
      </c>
      <c r="E13" s="58" t="s">
        <v>103</v>
      </c>
      <c r="F13" s="58" t="s">
        <v>172</v>
      </c>
      <c r="G13" s="58" t="s">
        <v>103</v>
      </c>
      <c r="H13" s="58" t="s">
        <v>173</v>
      </c>
      <c r="I13" s="59" t="s">
        <v>172</v>
      </c>
      <c r="J13" s="66" t="s">
        <v>176</v>
      </c>
      <c r="K13" s="61">
        <f t="shared" ref="K13:M14" si="1">K14</f>
        <v>25.1</v>
      </c>
      <c r="L13" s="61">
        <f t="shared" si="1"/>
        <v>26.1</v>
      </c>
      <c r="M13" s="61">
        <f t="shared" si="1"/>
        <v>27.1</v>
      </c>
    </row>
    <row r="14" spans="1:13" ht="13.8" x14ac:dyDescent="0.25">
      <c r="A14" s="57">
        <v>3</v>
      </c>
      <c r="B14" s="58" t="s">
        <v>175</v>
      </c>
      <c r="C14" s="58" t="s">
        <v>21</v>
      </c>
      <c r="D14" s="58" t="s">
        <v>104</v>
      </c>
      <c r="E14" s="58" t="s">
        <v>105</v>
      </c>
      <c r="F14" s="58" t="s">
        <v>172</v>
      </c>
      <c r="G14" s="58" t="s">
        <v>104</v>
      </c>
      <c r="H14" s="58" t="s">
        <v>173</v>
      </c>
      <c r="I14" s="59" t="s">
        <v>177</v>
      </c>
      <c r="J14" s="60" t="s">
        <v>178</v>
      </c>
      <c r="K14" s="61">
        <f t="shared" si="1"/>
        <v>25.1</v>
      </c>
      <c r="L14" s="61">
        <f t="shared" si="1"/>
        <v>26.1</v>
      </c>
      <c r="M14" s="61">
        <f t="shared" si="1"/>
        <v>27.1</v>
      </c>
    </row>
    <row r="15" spans="1:13" ht="136.19999999999999" customHeight="1" x14ac:dyDescent="0.25">
      <c r="A15" s="57">
        <v>4</v>
      </c>
      <c r="B15" s="58" t="s">
        <v>175</v>
      </c>
      <c r="C15" s="58" t="s">
        <v>21</v>
      </c>
      <c r="D15" s="58" t="s">
        <v>104</v>
      </c>
      <c r="E15" s="58" t="s">
        <v>105</v>
      </c>
      <c r="F15" s="58" t="s">
        <v>179</v>
      </c>
      <c r="G15" s="58" t="s">
        <v>104</v>
      </c>
      <c r="H15" s="58" t="s">
        <v>173</v>
      </c>
      <c r="I15" s="58" t="s">
        <v>177</v>
      </c>
      <c r="J15" s="208" t="s">
        <v>383</v>
      </c>
      <c r="K15" s="61">
        <v>25.1</v>
      </c>
      <c r="L15" s="61">
        <v>26.1</v>
      </c>
      <c r="M15" s="61">
        <v>27.1</v>
      </c>
    </row>
    <row r="16" spans="1:13" s="17" customFormat="1" ht="38.25" customHeight="1" x14ac:dyDescent="0.25">
      <c r="A16" s="139">
        <v>5</v>
      </c>
      <c r="B16" s="132" t="s">
        <v>172</v>
      </c>
      <c r="C16" s="132" t="s">
        <v>21</v>
      </c>
      <c r="D16" s="132" t="s">
        <v>106</v>
      </c>
      <c r="E16" s="132" t="s">
        <v>103</v>
      </c>
      <c r="F16" s="132" t="s">
        <v>172</v>
      </c>
      <c r="G16" s="132" t="s">
        <v>103</v>
      </c>
      <c r="H16" s="132" t="s">
        <v>173</v>
      </c>
      <c r="I16" s="133" t="s">
        <v>172</v>
      </c>
      <c r="J16" s="140" t="s">
        <v>340</v>
      </c>
      <c r="K16" s="61">
        <f>K17</f>
        <v>40.6</v>
      </c>
      <c r="L16" s="61">
        <f>L17</f>
        <v>42.800000000000004</v>
      </c>
      <c r="M16" s="61">
        <f>M17</f>
        <v>58.8</v>
      </c>
    </row>
    <row r="17" spans="1:13" s="17" customFormat="1" ht="27.6" x14ac:dyDescent="0.25">
      <c r="A17" s="139">
        <v>6</v>
      </c>
      <c r="B17" s="132" t="s">
        <v>172</v>
      </c>
      <c r="C17" s="132" t="s">
        <v>21</v>
      </c>
      <c r="D17" s="132" t="s">
        <v>106</v>
      </c>
      <c r="E17" s="132" t="s">
        <v>105</v>
      </c>
      <c r="F17" s="132" t="s">
        <v>172</v>
      </c>
      <c r="G17" s="132" t="s">
        <v>104</v>
      </c>
      <c r="H17" s="132" t="s">
        <v>173</v>
      </c>
      <c r="I17" s="133" t="s">
        <v>177</v>
      </c>
      <c r="J17" s="140" t="s">
        <v>299</v>
      </c>
      <c r="K17" s="61">
        <f>K18+K20+K22+K24</f>
        <v>40.6</v>
      </c>
      <c r="L17" s="61">
        <f t="shared" ref="L17:M17" si="2">L18+L20+L22+L24</f>
        <v>42.800000000000004</v>
      </c>
      <c r="M17" s="61">
        <f t="shared" si="2"/>
        <v>58.8</v>
      </c>
    </row>
    <row r="18" spans="1:13" s="17" customFormat="1" ht="75.599999999999994" customHeight="1" x14ac:dyDescent="0.25">
      <c r="A18" s="139">
        <v>7</v>
      </c>
      <c r="B18" s="193">
        <v>182</v>
      </c>
      <c r="C18" s="132" t="s">
        <v>21</v>
      </c>
      <c r="D18" s="132" t="s">
        <v>106</v>
      </c>
      <c r="E18" s="132" t="s">
        <v>105</v>
      </c>
      <c r="F18" s="132" t="s">
        <v>300</v>
      </c>
      <c r="G18" s="132" t="s">
        <v>104</v>
      </c>
      <c r="H18" s="132" t="s">
        <v>173</v>
      </c>
      <c r="I18" s="133" t="s">
        <v>177</v>
      </c>
      <c r="J18" s="140" t="s">
        <v>339</v>
      </c>
      <c r="K18" s="61">
        <f>K19</f>
        <v>21.7</v>
      </c>
      <c r="L18" s="61">
        <f t="shared" ref="L18:M18" si="3">L19</f>
        <v>22.5</v>
      </c>
      <c r="M18" s="61">
        <f t="shared" si="3"/>
        <v>30.9</v>
      </c>
    </row>
    <row r="19" spans="1:13" s="17" customFormat="1" ht="114" customHeight="1" x14ac:dyDescent="0.25">
      <c r="A19" s="139">
        <v>8</v>
      </c>
      <c r="B19" s="193">
        <v>182</v>
      </c>
      <c r="C19" s="132" t="s">
        <v>21</v>
      </c>
      <c r="D19" s="132" t="s">
        <v>106</v>
      </c>
      <c r="E19" s="132" t="s">
        <v>105</v>
      </c>
      <c r="F19" s="132" t="s">
        <v>301</v>
      </c>
      <c r="G19" s="132" t="s">
        <v>104</v>
      </c>
      <c r="H19" s="132" t="s">
        <v>173</v>
      </c>
      <c r="I19" s="133" t="s">
        <v>177</v>
      </c>
      <c r="J19" s="140" t="s">
        <v>338</v>
      </c>
      <c r="K19" s="61">
        <v>21.7</v>
      </c>
      <c r="L19" s="61">
        <v>22.5</v>
      </c>
      <c r="M19" s="61">
        <v>30.9</v>
      </c>
    </row>
    <row r="20" spans="1:13" s="17" customFormat="1" ht="92.25" customHeight="1" x14ac:dyDescent="0.25">
      <c r="A20" s="139">
        <v>9</v>
      </c>
      <c r="B20" s="193">
        <v>182</v>
      </c>
      <c r="C20" s="132" t="s">
        <v>21</v>
      </c>
      <c r="D20" s="132" t="s">
        <v>106</v>
      </c>
      <c r="E20" s="132" t="s">
        <v>105</v>
      </c>
      <c r="F20" s="132" t="s">
        <v>8</v>
      </c>
      <c r="G20" s="132" t="s">
        <v>104</v>
      </c>
      <c r="H20" s="132" t="s">
        <v>173</v>
      </c>
      <c r="I20" s="133" t="s">
        <v>177</v>
      </c>
      <c r="J20" s="140" t="s">
        <v>337</v>
      </c>
      <c r="K20" s="61">
        <f>K21</f>
        <v>0.1</v>
      </c>
      <c r="L20" s="61">
        <f t="shared" ref="L20:M20" si="4">L21</f>
        <v>0.1</v>
      </c>
      <c r="M20" s="61">
        <f t="shared" si="4"/>
        <v>0.2</v>
      </c>
    </row>
    <row r="21" spans="1:13" s="17" customFormat="1" ht="129" customHeight="1" x14ac:dyDescent="0.25">
      <c r="A21" s="139">
        <v>10</v>
      </c>
      <c r="B21" s="193">
        <v>182</v>
      </c>
      <c r="C21" s="132" t="s">
        <v>21</v>
      </c>
      <c r="D21" s="132" t="s">
        <v>106</v>
      </c>
      <c r="E21" s="132" t="s">
        <v>105</v>
      </c>
      <c r="F21" s="132" t="s">
        <v>302</v>
      </c>
      <c r="G21" s="132" t="s">
        <v>104</v>
      </c>
      <c r="H21" s="132" t="s">
        <v>173</v>
      </c>
      <c r="I21" s="133" t="s">
        <v>177</v>
      </c>
      <c r="J21" s="140" t="s">
        <v>336</v>
      </c>
      <c r="K21" s="61">
        <v>0.1</v>
      </c>
      <c r="L21" s="61">
        <v>0.1</v>
      </c>
      <c r="M21" s="61">
        <v>0.2</v>
      </c>
    </row>
    <row r="22" spans="1:13" s="17" customFormat="1" ht="69" x14ac:dyDescent="0.25">
      <c r="A22" s="139">
        <v>11</v>
      </c>
      <c r="B22" s="193">
        <v>182</v>
      </c>
      <c r="C22" s="132" t="s">
        <v>21</v>
      </c>
      <c r="D22" s="132" t="s">
        <v>106</v>
      </c>
      <c r="E22" s="132" t="s">
        <v>105</v>
      </c>
      <c r="F22" s="132" t="s">
        <v>303</v>
      </c>
      <c r="G22" s="132" t="s">
        <v>104</v>
      </c>
      <c r="H22" s="132" t="s">
        <v>173</v>
      </c>
      <c r="I22" s="133" t="s">
        <v>177</v>
      </c>
      <c r="J22" s="140" t="s">
        <v>335</v>
      </c>
      <c r="K22" s="61">
        <f t="shared" ref="K22:M22" si="5">K23</f>
        <v>22.2</v>
      </c>
      <c r="L22" s="61">
        <f t="shared" si="5"/>
        <v>23.6</v>
      </c>
      <c r="M22" s="61">
        <f t="shared" si="5"/>
        <v>32.4</v>
      </c>
    </row>
    <row r="23" spans="1:13" s="17" customFormat="1" ht="126.75" customHeight="1" x14ac:dyDescent="0.25">
      <c r="A23" s="139">
        <v>12</v>
      </c>
      <c r="B23" s="193">
        <v>182</v>
      </c>
      <c r="C23" s="132" t="s">
        <v>21</v>
      </c>
      <c r="D23" s="132" t="s">
        <v>106</v>
      </c>
      <c r="E23" s="132" t="s">
        <v>105</v>
      </c>
      <c r="F23" s="132" t="s">
        <v>304</v>
      </c>
      <c r="G23" s="132" t="s">
        <v>104</v>
      </c>
      <c r="H23" s="132" t="s">
        <v>173</v>
      </c>
      <c r="I23" s="133" t="s">
        <v>177</v>
      </c>
      <c r="J23" s="140" t="s">
        <v>334</v>
      </c>
      <c r="K23" s="61">
        <v>22.2</v>
      </c>
      <c r="L23" s="61">
        <v>23.6</v>
      </c>
      <c r="M23" s="61">
        <v>32.4</v>
      </c>
    </row>
    <row r="24" spans="1:13" s="17" customFormat="1" ht="75" customHeight="1" x14ac:dyDescent="0.25">
      <c r="A24" s="139">
        <v>13</v>
      </c>
      <c r="B24" s="193">
        <v>182</v>
      </c>
      <c r="C24" s="132" t="s">
        <v>21</v>
      </c>
      <c r="D24" s="132" t="s">
        <v>106</v>
      </c>
      <c r="E24" s="132" t="s">
        <v>105</v>
      </c>
      <c r="F24" s="132" t="s">
        <v>305</v>
      </c>
      <c r="G24" s="132" t="s">
        <v>104</v>
      </c>
      <c r="H24" s="132" t="s">
        <v>173</v>
      </c>
      <c r="I24" s="133" t="s">
        <v>177</v>
      </c>
      <c r="J24" s="194" t="s">
        <v>356</v>
      </c>
      <c r="K24" s="61">
        <f>K25</f>
        <v>-3.4</v>
      </c>
      <c r="L24" s="61">
        <f t="shared" ref="L24:M24" si="6">L25</f>
        <v>-3.4</v>
      </c>
      <c r="M24" s="61">
        <f t="shared" si="6"/>
        <v>-4.7</v>
      </c>
    </row>
    <row r="25" spans="1:13" s="17" customFormat="1" ht="110.4" x14ac:dyDescent="0.25">
      <c r="A25" s="139">
        <v>14</v>
      </c>
      <c r="B25" s="193">
        <v>182</v>
      </c>
      <c r="C25" s="132" t="s">
        <v>21</v>
      </c>
      <c r="D25" s="132" t="s">
        <v>106</v>
      </c>
      <c r="E25" s="132" t="s">
        <v>105</v>
      </c>
      <c r="F25" s="132" t="s">
        <v>306</v>
      </c>
      <c r="G25" s="132" t="s">
        <v>104</v>
      </c>
      <c r="H25" s="132" t="s">
        <v>173</v>
      </c>
      <c r="I25" s="133" t="s">
        <v>177</v>
      </c>
      <c r="J25" s="140" t="s">
        <v>333</v>
      </c>
      <c r="K25" s="61">
        <v>-3.4</v>
      </c>
      <c r="L25" s="61">
        <v>-3.4</v>
      </c>
      <c r="M25" s="61">
        <v>-4.7</v>
      </c>
    </row>
    <row r="26" spans="1:13" ht="13.8" x14ac:dyDescent="0.25">
      <c r="A26" s="57">
        <v>15</v>
      </c>
      <c r="B26" s="58" t="s">
        <v>175</v>
      </c>
      <c r="C26" s="58" t="s">
        <v>21</v>
      </c>
      <c r="D26" s="58" t="s">
        <v>180</v>
      </c>
      <c r="E26" s="58" t="s">
        <v>103</v>
      </c>
      <c r="F26" s="58" t="s">
        <v>172</v>
      </c>
      <c r="G26" s="58" t="s">
        <v>103</v>
      </c>
      <c r="H26" s="58" t="s">
        <v>173</v>
      </c>
      <c r="I26" s="59" t="s">
        <v>177</v>
      </c>
      <c r="J26" s="60" t="s">
        <v>181</v>
      </c>
      <c r="K26" s="61">
        <f>K27+K29</f>
        <v>0.9</v>
      </c>
      <c r="L26" s="61">
        <f t="shared" ref="L26:M26" si="7">L27+L29</f>
        <v>0.9</v>
      </c>
      <c r="M26" s="61">
        <f t="shared" si="7"/>
        <v>1</v>
      </c>
    </row>
    <row r="27" spans="1:13" ht="13.8" hidden="1" outlineLevel="1" x14ac:dyDescent="0.25">
      <c r="A27" s="57">
        <v>12</v>
      </c>
      <c r="B27" s="58" t="s">
        <v>175</v>
      </c>
      <c r="C27" s="58" t="s">
        <v>21</v>
      </c>
      <c r="D27" s="58" t="s">
        <v>180</v>
      </c>
      <c r="E27" s="58" t="s">
        <v>104</v>
      </c>
      <c r="F27" s="58" t="s">
        <v>172</v>
      </c>
      <c r="G27" s="58" t="s">
        <v>103</v>
      </c>
      <c r="H27" s="58" t="s">
        <v>173</v>
      </c>
      <c r="I27" s="59" t="s">
        <v>177</v>
      </c>
      <c r="J27" s="60" t="s">
        <v>182</v>
      </c>
      <c r="K27" s="61">
        <f>K28</f>
        <v>0</v>
      </c>
      <c r="L27" s="61">
        <f t="shared" ref="L27:M27" si="8">L28</f>
        <v>0</v>
      </c>
      <c r="M27" s="61">
        <f t="shared" si="8"/>
        <v>0</v>
      </c>
    </row>
    <row r="28" spans="1:13" ht="41.4" hidden="1" outlineLevel="1" x14ac:dyDescent="0.25">
      <c r="A28" s="57">
        <v>13</v>
      </c>
      <c r="B28" s="58" t="s">
        <v>175</v>
      </c>
      <c r="C28" s="58" t="s">
        <v>21</v>
      </c>
      <c r="D28" s="58" t="s">
        <v>180</v>
      </c>
      <c r="E28" s="58" t="s">
        <v>104</v>
      </c>
      <c r="F28" s="58" t="s">
        <v>183</v>
      </c>
      <c r="G28" s="58" t="s">
        <v>65</v>
      </c>
      <c r="H28" s="58" t="s">
        <v>173</v>
      </c>
      <c r="I28" s="59" t="s">
        <v>177</v>
      </c>
      <c r="J28" s="60" t="s">
        <v>342</v>
      </c>
      <c r="K28" s="61">
        <v>0</v>
      </c>
      <c r="L28" s="61">
        <v>0</v>
      </c>
      <c r="M28" s="61">
        <v>0</v>
      </c>
    </row>
    <row r="29" spans="1:13" ht="13.8" collapsed="1" x14ac:dyDescent="0.25">
      <c r="A29" s="57">
        <v>16</v>
      </c>
      <c r="B29" s="58" t="s">
        <v>175</v>
      </c>
      <c r="C29" s="58" t="s">
        <v>21</v>
      </c>
      <c r="D29" s="58" t="s">
        <v>180</v>
      </c>
      <c r="E29" s="58" t="s">
        <v>180</v>
      </c>
      <c r="F29" s="58" t="s">
        <v>172</v>
      </c>
      <c r="G29" s="58" t="s">
        <v>103</v>
      </c>
      <c r="H29" s="58" t="s">
        <v>173</v>
      </c>
      <c r="I29" s="59" t="s">
        <v>177</v>
      </c>
      <c r="J29" s="60" t="s">
        <v>184</v>
      </c>
      <c r="K29" s="61">
        <f>K30+K32</f>
        <v>0.9</v>
      </c>
      <c r="L29" s="61">
        <f>L30+L32</f>
        <v>0.9</v>
      </c>
      <c r="M29" s="61">
        <f>M30+M32</f>
        <v>1</v>
      </c>
    </row>
    <row r="30" spans="1:13" ht="13.8" hidden="1" outlineLevel="1" x14ac:dyDescent="0.25">
      <c r="A30" s="57">
        <v>17</v>
      </c>
      <c r="B30" s="132" t="s">
        <v>175</v>
      </c>
      <c r="C30" s="132" t="s">
        <v>21</v>
      </c>
      <c r="D30" s="132" t="s">
        <v>180</v>
      </c>
      <c r="E30" s="132" t="s">
        <v>180</v>
      </c>
      <c r="F30" s="132" t="s">
        <v>183</v>
      </c>
      <c r="G30" s="132" t="s">
        <v>103</v>
      </c>
      <c r="H30" s="132" t="s">
        <v>173</v>
      </c>
      <c r="I30" s="133" t="s">
        <v>177</v>
      </c>
      <c r="J30" s="60" t="s">
        <v>314</v>
      </c>
      <c r="K30" s="61">
        <f>K31</f>
        <v>0</v>
      </c>
      <c r="L30" s="61">
        <f>L31</f>
        <v>0</v>
      </c>
      <c r="M30" s="61">
        <f>M31</f>
        <v>0</v>
      </c>
    </row>
    <row r="31" spans="1:13" ht="27.6" hidden="1" outlineLevel="1" x14ac:dyDescent="0.25">
      <c r="A31" s="57">
        <v>18</v>
      </c>
      <c r="B31" s="132" t="s">
        <v>175</v>
      </c>
      <c r="C31" s="132" t="s">
        <v>21</v>
      </c>
      <c r="D31" s="132" t="s">
        <v>180</v>
      </c>
      <c r="E31" s="132" t="s">
        <v>180</v>
      </c>
      <c r="F31" s="132" t="s">
        <v>315</v>
      </c>
      <c r="G31" s="132" t="s">
        <v>65</v>
      </c>
      <c r="H31" s="132" t="s">
        <v>173</v>
      </c>
      <c r="I31" s="133" t="s">
        <v>177</v>
      </c>
      <c r="J31" s="60" t="s">
        <v>316</v>
      </c>
      <c r="K31" s="61">
        <v>0</v>
      </c>
      <c r="L31" s="61">
        <v>0</v>
      </c>
      <c r="M31" s="61">
        <v>0</v>
      </c>
    </row>
    <row r="32" spans="1:13" ht="13.8" collapsed="1" x14ac:dyDescent="0.25">
      <c r="A32" s="57">
        <v>17</v>
      </c>
      <c r="B32" s="58" t="s">
        <v>175</v>
      </c>
      <c r="C32" s="58" t="s">
        <v>21</v>
      </c>
      <c r="D32" s="58" t="s">
        <v>180</v>
      </c>
      <c r="E32" s="58" t="s">
        <v>180</v>
      </c>
      <c r="F32" s="58" t="s">
        <v>296</v>
      </c>
      <c r="G32" s="58" t="s">
        <v>103</v>
      </c>
      <c r="H32" s="58" t="s">
        <v>173</v>
      </c>
      <c r="I32" s="59" t="s">
        <v>177</v>
      </c>
      <c r="J32" s="60" t="s">
        <v>294</v>
      </c>
      <c r="K32" s="61">
        <f>K33</f>
        <v>0.9</v>
      </c>
      <c r="L32" s="61">
        <f t="shared" ref="L32:M32" si="9">L33</f>
        <v>0.9</v>
      </c>
      <c r="M32" s="61">
        <f t="shared" si="9"/>
        <v>1</v>
      </c>
    </row>
    <row r="33" spans="1:13" ht="36" customHeight="1" x14ac:dyDescent="0.25">
      <c r="A33" s="57">
        <v>18</v>
      </c>
      <c r="B33" s="58" t="s">
        <v>175</v>
      </c>
      <c r="C33" s="58" t="s">
        <v>21</v>
      </c>
      <c r="D33" s="58" t="s">
        <v>180</v>
      </c>
      <c r="E33" s="58" t="s">
        <v>180</v>
      </c>
      <c r="F33" s="58" t="s">
        <v>297</v>
      </c>
      <c r="G33" s="58" t="s">
        <v>65</v>
      </c>
      <c r="H33" s="58" t="s">
        <v>173</v>
      </c>
      <c r="I33" s="59" t="s">
        <v>177</v>
      </c>
      <c r="J33" s="60" t="s">
        <v>295</v>
      </c>
      <c r="K33" s="61">
        <v>0.9</v>
      </c>
      <c r="L33" s="61">
        <v>0.9</v>
      </c>
      <c r="M33" s="61">
        <v>1</v>
      </c>
    </row>
    <row r="34" spans="1:13" s="154" customFormat="1" ht="13.8" x14ac:dyDescent="0.25">
      <c r="A34" s="57">
        <v>19</v>
      </c>
      <c r="B34" s="58" t="s">
        <v>185</v>
      </c>
      <c r="C34" s="62" t="s">
        <v>22</v>
      </c>
      <c r="D34" s="62" t="s">
        <v>103</v>
      </c>
      <c r="E34" s="62" t="s">
        <v>103</v>
      </c>
      <c r="F34" s="62" t="s">
        <v>172</v>
      </c>
      <c r="G34" s="62" t="s">
        <v>103</v>
      </c>
      <c r="H34" s="62" t="s">
        <v>173</v>
      </c>
      <c r="I34" s="63" t="s">
        <v>172</v>
      </c>
      <c r="J34" s="66" t="s">
        <v>186</v>
      </c>
      <c r="K34" s="67">
        <f>K35</f>
        <v>7133.5</v>
      </c>
      <c r="L34" s="67">
        <f t="shared" ref="L34:M34" si="10">L35</f>
        <v>6625.1</v>
      </c>
      <c r="M34" s="67">
        <f t="shared" si="10"/>
        <v>6625.1</v>
      </c>
    </row>
    <row r="35" spans="1:13" s="154" customFormat="1" ht="30" customHeight="1" x14ac:dyDescent="0.25">
      <c r="A35" s="57">
        <v>20</v>
      </c>
      <c r="B35" s="58" t="s">
        <v>185</v>
      </c>
      <c r="C35" s="62" t="s">
        <v>22</v>
      </c>
      <c r="D35" s="62" t="s">
        <v>105</v>
      </c>
      <c r="E35" s="62" t="s">
        <v>103</v>
      </c>
      <c r="F35" s="62" t="s">
        <v>172</v>
      </c>
      <c r="G35" s="62" t="s">
        <v>103</v>
      </c>
      <c r="H35" s="62" t="s">
        <v>173</v>
      </c>
      <c r="I35" s="63" t="s">
        <v>172</v>
      </c>
      <c r="J35" s="66" t="s">
        <v>341</v>
      </c>
      <c r="K35" s="67">
        <f>K36+K42</f>
        <v>7133.5</v>
      </c>
      <c r="L35" s="67">
        <f t="shared" ref="L35:M35" si="11">L36+L42</f>
        <v>6625.1</v>
      </c>
      <c r="M35" s="67">
        <f t="shared" si="11"/>
        <v>6625.1</v>
      </c>
    </row>
    <row r="36" spans="1:13" s="154" customFormat="1" ht="13.8" hidden="1" outlineLevel="1" x14ac:dyDescent="0.25">
      <c r="A36" s="57">
        <v>23</v>
      </c>
      <c r="B36" s="58" t="s">
        <v>185</v>
      </c>
      <c r="C36" s="62" t="s">
        <v>22</v>
      </c>
      <c r="D36" s="62" t="s">
        <v>105</v>
      </c>
      <c r="E36" s="62" t="s">
        <v>65</v>
      </c>
      <c r="F36" s="62" t="s">
        <v>172</v>
      </c>
      <c r="G36" s="62" t="s">
        <v>103</v>
      </c>
      <c r="H36" s="62" t="s">
        <v>173</v>
      </c>
      <c r="I36" s="63" t="s">
        <v>259</v>
      </c>
      <c r="J36" s="66" t="s">
        <v>237</v>
      </c>
      <c r="K36" s="67">
        <f>K37+K39</f>
        <v>0</v>
      </c>
      <c r="L36" s="67">
        <f>L37+L39</f>
        <v>18.399999999999999</v>
      </c>
      <c r="M36" s="67">
        <f>M37+M39</f>
        <v>18.399999999999999</v>
      </c>
    </row>
    <row r="37" spans="1:13" s="153" customFormat="1" ht="41.4" hidden="1" outlineLevel="1" x14ac:dyDescent="0.25">
      <c r="A37" s="57">
        <v>25</v>
      </c>
      <c r="B37" s="58" t="s">
        <v>185</v>
      </c>
      <c r="C37" s="62" t="s">
        <v>22</v>
      </c>
      <c r="D37" s="62" t="s">
        <v>105</v>
      </c>
      <c r="E37" s="132" t="s">
        <v>42</v>
      </c>
      <c r="F37" s="132" t="s">
        <v>187</v>
      </c>
      <c r="G37" s="132" t="s">
        <v>103</v>
      </c>
      <c r="H37" s="132" t="s">
        <v>173</v>
      </c>
      <c r="I37" s="133" t="s">
        <v>259</v>
      </c>
      <c r="J37" s="66" t="s">
        <v>268</v>
      </c>
      <c r="K37" s="67">
        <f>K38</f>
        <v>0</v>
      </c>
      <c r="L37" s="67">
        <f>L38</f>
        <v>0</v>
      </c>
      <c r="M37" s="67">
        <f>M38</f>
        <v>0</v>
      </c>
    </row>
    <row r="38" spans="1:13" s="153" customFormat="1" ht="41.4" hidden="1" outlineLevel="1" x14ac:dyDescent="0.25">
      <c r="A38" s="57">
        <v>26</v>
      </c>
      <c r="B38" s="58" t="s">
        <v>185</v>
      </c>
      <c r="C38" s="62" t="s">
        <v>22</v>
      </c>
      <c r="D38" s="62" t="s">
        <v>105</v>
      </c>
      <c r="E38" s="132" t="s">
        <v>42</v>
      </c>
      <c r="F38" s="132" t="s">
        <v>187</v>
      </c>
      <c r="G38" s="132" t="s">
        <v>65</v>
      </c>
      <c r="H38" s="132" t="s">
        <v>173</v>
      </c>
      <c r="I38" s="133" t="s">
        <v>259</v>
      </c>
      <c r="J38" s="66" t="s">
        <v>267</v>
      </c>
      <c r="K38" s="67">
        <v>0</v>
      </c>
      <c r="L38" s="67">
        <v>0</v>
      </c>
      <c r="M38" s="67">
        <v>0</v>
      </c>
    </row>
    <row r="39" spans="1:13" ht="15.75" customHeight="1" collapsed="1" x14ac:dyDescent="0.25">
      <c r="A39" s="57">
        <v>21</v>
      </c>
      <c r="B39" s="58" t="s">
        <v>185</v>
      </c>
      <c r="C39" s="58" t="s">
        <v>22</v>
      </c>
      <c r="D39" s="58" t="s">
        <v>105</v>
      </c>
      <c r="E39" s="58" t="s">
        <v>71</v>
      </c>
      <c r="F39" s="58" t="s">
        <v>188</v>
      </c>
      <c r="G39" s="58" t="s">
        <v>103</v>
      </c>
      <c r="H39" s="58" t="s">
        <v>173</v>
      </c>
      <c r="I39" s="59" t="s">
        <v>259</v>
      </c>
      <c r="J39" s="60" t="s">
        <v>189</v>
      </c>
      <c r="K39" s="65">
        <f t="shared" ref="K39:M40" si="12">K40</f>
        <v>0</v>
      </c>
      <c r="L39" s="65">
        <f t="shared" si="12"/>
        <v>18.399999999999999</v>
      </c>
      <c r="M39" s="65">
        <f t="shared" si="12"/>
        <v>18.399999999999999</v>
      </c>
    </row>
    <row r="40" spans="1:13" ht="16.95" customHeight="1" x14ac:dyDescent="0.25">
      <c r="A40" s="57">
        <v>22</v>
      </c>
      <c r="B40" s="58" t="s">
        <v>185</v>
      </c>
      <c r="C40" s="58" t="s">
        <v>22</v>
      </c>
      <c r="D40" s="58" t="s">
        <v>105</v>
      </c>
      <c r="E40" s="58" t="s">
        <v>71</v>
      </c>
      <c r="F40" s="58" t="s">
        <v>188</v>
      </c>
      <c r="G40" s="58" t="s">
        <v>65</v>
      </c>
      <c r="H40" s="58" t="s">
        <v>173</v>
      </c>
      <c r="I40" s="59" t="s">
        <v>259</v>
      </c>
      <c r="J40" s="60" t="s">
        <v>200</v>
      </c>
      <c r="K40" s="65">
        <f t="shared" si="12"/>
        <v>0</v>
      </c>
      <c r="L40" s="65">
        <f t="shared" si="12"/>
        <v>18.399999999999999</v>
      </c>
      <c r="M40" s="65">
        <f t="shared" si="12"/>
        <v>18.399999999999999</v>
      </c>
    </row>
    <row r="41" spans="1:13" ht="63.75" customHeight="1" x14ac:dyDescent="0.25">
      <c r="A41" s="57">
        <v>23</v>
      </c>
      <c r="B41" s="58" t="s">
        <v>185</v>
      </c>
      <c r="C41" s="58" t="s">
        <v>22</v>
      </c>
      <c r="D41" s="58" t="s">
        <v>105</v>
      </c>
      <c r="E41" s="58" t="s">
        <v>71</v>
      </c>
      <c r="F41" s="58" t="s">
        <v>188</v>
      </c>
      <c r="G41" s="58" t="s">
        <v>65</v>
      </c>
      <c r="H41" s="58" t="s">
        <v>239</v>
      </c>
      <c r="I41" s="59" t="s">
        <v>259</v>
      </c>
      <c r="J41" s="60" t="s">
        <v>273</v>
      </c>
      <c r="K41" s="65">
        <v>0</v>
      </c>
      <c r="L41" s="65">
        <v>18.399999999999999</v>
      </c>
      <c r="M41" s="65">
        <v>18.399999999999999</v>
      </c>
    </row>
    <row r="42" spans="1:13" ht="18" customHeight="1" x14ac:dyDescent="0.25">
      <c r="A42" s="57">
        <v>24</v>
      </c>
      <c r="B42" s="58" t="s">
        <v>185</v>
      </c>
      <c r="C42" s="58" t="s">
        <v>22</v>
      </c>
      <c r="D42" s="58" t="s">
        <v>105</v>
      </c>
      <c r="E42" s="58" t="s">
        <v>64</v>
      </c>
      <c r="F42" s="58" t="s">
        <v>172</v>
      </c>
      <c r="G42" s="58" t="s">
        <v>103</v>
      </c>
      <c r="H42" s="58" t="s">
        <v>173</v>
      </c>
      <c r="I42" s="59" t="s">
        <v>259</v>
      </c>
      <c r="J42" s="60" t="s">
        <v>102</v>
      </c>
      <c r="K42" s="65">
        <f t="shared" ref="K42:M43" si="13">K43</f>
        <v>7133.5</v>
      </c>
      <c r="L42" s="65">
        <f t="shared" si="13"/>
        <v>6606.7000000000007</v>
      </c>
      <c r="M42" s="65">
        <f t="shared" si="13"/>
        <v>6606.7000000000007</v>
      </c>
    </row>
    <row r="43" spans="1:13" ht="15" customHeight="1" x14ac:dyDescent="0.25">
      <c r="A43" s="57">
        <v>25</v>
      </c>
      <c r="B43" s="58" t="s">
        <v>185</v>
      </c>
      <c r="C43" s="58" t="s">
        <v>22</v>
      </c>
      <c r="D43" s="58" t="s">
        <v>105</v>
      </c>
      <c r="E43" s="58" t="s">
        <v>90</v>
      </c>
      <c r="F43" s="58" t="s">
        <v>188</v>
      </c>
      <c r="G43" s="58" t="s">
        <v>103</v>
      </c>
      <c r="H43" s="58" t="s">
        <v>173</v>
      </c>
      <c r="I43" s="59" t="s">
        <v>259</v>
      </c>
      <c r="J43" s="60" t="s">
        <v>228</v>
      </c>
      <c r="K43" s="65">
        <f t="shared" si="13"/>
        <v>7133.5</v>
      </c>
      <c r="L43" s="65">
        <f t="shared" si="13"/>
        <v>6606.7000000000007</v>
      </c>
      <c r="M43" s="65">
        <f t="shared" si="13"/>
        <v>6606.7000000000007</v>
      </c>
    </row>
    <row r="44" spans="1:13" ht="30" customHeight="1" x14ac:dyDescent="0.25">
      <c r="A44" s="57">
        <v>26</v>
      </c>
      <c r="B44" s="58" t="s">
        <v>185</v>
      </c>
      <c r="C44" s="58" t="s">
        <v>22</v>
      </c>
      <c r="D44" s="58" t="s">
        <v>105</v>
      </c>
      <c r="E44" s="58" t="s">
        <v>90</v>
      </c>
      <c r="F44" s="58" t="s">
        <v>188</v>
      </c>
      <c r="G44" s="58" t="s">
        <v>65</v>
      </c>
      <c r="H44" s="58" t="s">
        <v>173</v>
      </c>
      <c r="I44" s="59" t="s">
        <v>259</v>
      </c>
      <c r="J44" s="60" t="s">
        <v>281</v>
      </c>
      <c r="K44" s="65">
        <f>K45+K46+K47</f>
        <v>7133.5</v>
      </c>
      <c r="L44" s="65">
        <f t="shared" ref="L44:M44" si="14">L45+L46+L47</f>
        <v>6606.7000000000007</v>
      </c>
      <c r="M44" s="65">
        <f t="shared" si="14"/>
        <v>6606.7000000000007</v>
      </c>
    </row>
    <row r="45" spans="1:13" ht="63.75" customHeight="1" x14ac:dyDescent="0.25">
      <c r="A45" s="57">
        <v>27</v>
      </c>
      <c r="B45" s="58" t="s">
        <v>185</v>
      </c>
      <c r="C45" s="58" t="s">
        <v>22</v>
      </c>
      <c r="D45" s="58" t="s">
        <v>105</v>
      </c>
      <c r="E45" s="58" t="s">
        <v>90</v>
      </c>
      <c r="F45" s="58" t="s">
        <v>188</v>
      </c>
      <c r="G45" s="58" t="s">
        <v>65</v>
      </c>
      <c r="H45" s="58" t="s">
        <v>238</v>
      </c>
      <c r="I45" s="59" t="s">
        <v>259</v>
      </c>
      <c r="J45" s="60" t="s">
        <v>274</v>
      </c>
      <c r="K45" s="64">
        <v>7117.9</v>
      </c>
      <c r="L45" s="64">
        <v>6591.1</v>
      </c>
      <c r="M45" s="65">
        <v>6591.1</v>
      </c>
    </row>
    <row r="46" spans="1:13" ht="58.2" customHeight="1" x14ac:dyDescent="0.25">
      <c r="A46" s="57">
        <v>28</v>
      </c>
      <c r="B46" s="58" t="s">
        <v>185</v>
      </c>
      <c r="C46" s="58" t="s">
        <v>22</v>
      </c>
      <c r="D46" s="58" t="s">
        <v>105</v>
      </c>
      <c r="E46" s="58" t="s">
        <v>90</v>
      </c>
      <c r="F46" s="58" t="s">
        <v>188</v>
      </c>
      <c r="G46" s="58" t="s">
        <v>65</v>
      </c>
      <c r="H46" s="58" t="s">
        <v>282</v>
      </c>
      <c r="I46" s="59" t="s">
        <v>259</v>
      </c>
      <c r="J46" s="60" t="s">
        <v>343</v>
      </c>
      <c r="K46" s="64">
        <v>12</v>
      </c>
      <c r="L46" s="64">
        <v>12</v>
      </c>
      <c r="M46" s="65">
        <v>12</v>
      </c>
    </row>
    <row r="47" spans="1:13" ht="54" customHeight="1" x14ac:dyDescent="0.25">
      <c r="A47" s="57">
        <v>29</v>
      </c>
      <c r="B47" s="58" t="s">
        <v>185</v>
      </c>
      <c r="C47" s="132" t="s">
        <v>22</v>
      </c>
      <c r="D47" s="132" t="s">
        <v>105</v>
      </c>
      <c r="E47" s="132" t="s">
        <v>90</v>
      </c>
      <c r="F47" s="132" t="s">
        <v>188</v>
      </c>
      <c r="G47" s="132" t="s">
        <v>65</v>
      </c>
      <c r="H47" s="132" t="s">
        <v>269</v>
      </c>
      <c r="I47" s="133" t="s">
        <v>259</v>
      </c>
      <c r="J47" s="60" t="s">
        <v>275</v>
      </c>
      <c r="K47" s="65">
        <v>3.6</v>
      </c>
      <c r="L47" s="65">
        <v>3.6</v>
      </c>
      <c r="M47" s="64">
        <v>3.6</v>
      </c>
    </row>
    <row r="48" spans="1:13" ht="13.8" x14ac:dyDescent="0.25">
      <c r="A48" s="217" t="s">
        <v>127</v>
      </c>
      <c r="B48" s="217"/>
      <c r="C48" s="217"/>
      <c r="D48" s="217"/>
      <c r="E48" s="217"/>
      <c r="F48" s="217"/>
      <c r="G48" s="217"/>
      <c r="H48" s="217"/>
      <c r="I48" s="217"/>
      <c r="J48" s="217"/>
      <c r="K48" s="61">
        <f>K12+K34</f>
        <v>7200.1</v>
      </c>
      <c r="L48" s="61">
        <f>L12+L34</f>
        <v>6694.9000000000005</v>
      </c>
      <c r="M48" s="61">
        <f>M12+M34</f>
        <v>6712</v>
      </c>
    </row>
    <row r="49" spans="13:13" ht="13.8" x14ac:dyDescent="0.25">
      <c r="M49" s="156"/>
    </row>
  </sheetData>
  <mergeCells count="17">
    <mergeCell ref="A48:J48"/>
    <mergeCell ref="K4:M5"/>
    <mergeCell ref="B7:L7"/>
    <mergeCell ref="J8:K8"/>
    <mergeCell ref="L8:M8"/>
    <mergeCell ref="A9:A10"/>
    <mergeCell ref="B9:I9"/>
    <mergeCell ref="J9:J10"/>
    <mergeCell ref="K9:K10"/>
    <mergeCell ref="L9:L10"/>
    <mergeCell ref="M9:M10"/>
    <mergeCell ref="A1:G1"/>
    <mergeCell ref="J1:M1"/>
    <mergeCell ref="A2:G2"/>
    <mergeCell ref="J2:M2"/>
    <mergeCell ref="A3:G3"/>
    <mergeCell ref="J3:M3"/>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activeCell="B17" sqref="B17"/>
    </sheetView>
  </sheetViews>
  <sheetFormatPr defaultColWidth="9.109375" defaultRowHeight="13.2" outlineLevelRow="1" x14ac:dyDescent="0.25"/>
  <cols>
    <col min="1" max="1" width="8.5546875" style="120" customWidth="1"/>
    <col min="2" max="2" width="48.88671875" style="195" customWidth="1"/>
    <col min="3" max="3" width="16.5546875" style="120" customWidth="1"/>
    <col min="4" max="4" width="12.88671875" style="120" customWidth="1"/>
    <col min="5" max="6" width="12" style="120" customWidth="1"/>
    <col min="7" max="16384" width="9.109375" style="120"/>
  </cols>
  <sheetData>
    <row r="1" spans="1:6" x14ac:dyDescent="0.25">
      <c r="D1" s="231" t="s">
        <v>308</v>
      </c>
      <c r="E1" s="231"/>
      <c r="F1" s="231"/>
    </row>
    <row r="2" spans="1:6" x14ac:dyDescent="0.25">
      <c r="D2" s="232" t="s">
        <v>139</v>
      </c>
      <c r="E2" s="232"/>
      <c r="F2" s="232"/>
    </row>
    <row r="3" spans="1:6" s="196" customFormat="1" ht="15.6" x14ac:dyDescent="0.25">
      <c r="B3" s="18"/>
      <c r="D3" s="233" t="s">
        <v>390</v>
      </c>
      <c r="E3" s="233"/>
      <c r="F3" s="233"/>
    </row>
    <row r="4" spans="1:6" s="196" customFormat="1" ht="30" customHeight="1" x14ac:dyDescent="0.25">
      <c r="B4" s="18"/>
      <c r="D4" s="235" t="s">
        <v>372</v>
      </c>
      <c r="E4" s="235"/>
      <c r="F4" s="235"/>
    </row>
    <row r="5" spans="1:6" s="196" customFormat="1" ht="0.75" customHeight="1" x14ac:dyDescent="0.25">
      <c r="B5" s="18"/>
      <c r="D5" s="235"/>
      <c r="E5" s="235"/>
      <c r="F5" s="235"/>
    </row>
    <row r="6" spans="1:6" s="148" customFormat="1" ht="56.25" customHeight="1" x14ac:dyDescent="0.3">
      <c r="A6" s="234" t="s">
        <v>377</v>
      </c>
      <c r="B6" s="234"/>
      <c r="C6" s="234"/>
      <c r="D6" s="234"/>
      <c r="E6" s="234"/>
      <c r="F6" s="234"/>
    </row>
    <row r="7" spans="1:6" s="196" customFormat="1" ht="15.6" x14ac:dyDescent="0.25">
      <c r="A7" s="20"/>
      <c r="B7" s="21"/>
      <c r="C7" s="19"/>
      <c r="D7" s="19"/>
      <c r="E7" s="19"/>
      <c r="F7" s="19"/>
    </row>
    <row r="8" spans="1:6" s="196" customFormat="1" ht="15.6" x14ac:dyDescent="0.3">
      <c r="A8" s="22"/>
      <c r="B8" s="23"/>
      <c r="C8" s="24"/>
      <c r="D8" s="197"/>
      <c r="E8" s="197"/>
      <c r="F8" s="197" t="s">
        <v>17</v>
      </c>
    </row>
    <row r="9" spans="1:6" s="196" customFormat="1" ht="38.25" customHeight="1" x14ac:dyDescent="0.25">
      <c r="A9" s="25" t="s">
        <v>18</v>
      </c>
      <c r="B9" s="28" t="s">
        <v>115</v>
      </c>
      <c r="C9" s="26" t="s">
        <v>14</v>
      </c>
      <c r="D9" s="13" t="s">
        <v>312</v>
      </c>
      <c r="E9" s="13" t="s">
        <v>359</v>
      </c>
      <c r="F9" s="13" t="s">
        <v>374</v>
      </c>
    </row>
    <row r="10" spans="1:6" s="196" customFormat="1" ht="15.6" x14ac:dyDescent="0.3">
      <c r="A10" s="27"/>
      <c r="B10" s="28" t="s">
        <v>21</v>
      </c>
      <c r="C10" s="29" t="s">
        <v>22</v>
      </c>
      <c r="D10" s="29" t="s">
        <v>23</v>
      </c>
      <c r="E10" s="29" t="s">
        <v>24</v>
      </c>
      <c r="F10" s="29" t="s">
        <v>25</v>
      </c>
    </row>
    <row r="11" spans="1:6" s="43" customFormat="1" ht="15.6" x14ac:dyDescent="0.3">
      <c r="A11" s="39" t="s">
        <v>21</v>
      </c>
      <c r="B11" s="40" t="s">
        <v>31</v>
      </c>
      <c r="C11" s="41" t="s">
        <v>116</v>
      </c>
      <c r="D11" s="42">
        <f>SUM(D12:D15)</f>
        <v>6118.0999999999995</v>
      </c>
      <c r="E11" s="42">
        <f t="shared" ref="E11:F11" si="0">SUM(E12:E15)</f>
        <v>5370.9</v>
      </c>
      <c r="F11" s="42">
        <f t="shared" si="0"/>
        <v>5172</v>
      </c>
    </row>
    <row r="12" spans="1:6" s="196" customFormat="1" ht="54.75" customHeight="1" x14ac:dyDescent="0.3">
      <c r="A12" s="32" t="s">
        <v>22</v>
      </c>
      <c r="B12" s="141" t="s">
        <v>69</v>
      </c>
      <c r="C12" s="30" t="s">
        <v>117</v>
      </c>
      <c r="D12" s="31">
        <f>'4- ведомственная'!G13</f>
        <v>2336.5</v>
      </c>
      <c r="E12" s="31">
        <f>'4- ведомственная'!H13</f>
        <v>1927</v>
      </c>
      <c r="F12" s="31">
        <f>'4- ведомственная'!I13</f>
        <v>1927</v>
      </c>
    </row>
    <row r="13" spans="1:6" s="196" customFormat="1" ht="69" customHeight="1" x14ac:dyDescent="0.3">
      <c r="A13" s="27" t="s">
        <v>23</v>
      </c>
      <c r="B13" s="198" t="s">
        <v>357</v>
      </c>
      <c r="C13" s="30" t="s">
        <v>118</v>
      </c>
      <c r="D13" s="31">
        <f>'4- ведомственная'!G19</f>
        <v>3675.2</v>
      </c>
      <c r="E13" s="31">
        <f>'4- ведомственная'!H19</f>
        <v>3307.4999999999995</v>
      </c>
      <c r="F13" s="31">
        <f>'4- ведомственная'!I19</f>
        <v>3108.6</v>
      </c>
    </row>
    <row r="14" spans="1:6" s="196" customFormat="1" ht="15.6" x14ac:dyDescent="0.3">
      <c r="A14" s="27" t="s">
        <v>24</v>
      </c>
      <c r="B14" s="11" t="s">
        <v>73</v>
      </c>
      <c r="C14" s="30" t="s">
        <v>119</v>
      </c>
      <c r="D14" s="31">
        <f>'4- ведомственная'!G31</f>
        <v>40</v>
      </c>
      <c r="E14" s="31">
        <f>'4- ведомственная'!H31</f>
        <v>40</v>
      </c>
      <c r="F14" s="31">
        <f>'4- ведомственная'!I31</f>
        <v>40</v>
      </c>
    </row>
    <row r="15" spans="1:6" s="196" customFormat="1" ht="15.6" x14ac:dyDescent="0.3">
      <c r="A15" s="27" t="s">
        <v>25</v>
      </c>
      <c r="B15" s="11" t="s">
        <v>320</v>
      </c>
      <c r="C15" s="30" t="s">
        <v>317</v>
      </c>
      <c r="D15" s="31">
        <f>'4- ведомственная'!G37</f>
        <v>66.400000000000006</v>
      </c>
      <c r="E15" s="31">
        <f>'4- ведомственная'!H37</f>
        <v>96.4</v>
      </c>
      <c r="F15" s="31">
        <f>'4- ведомственная'!I37</f>
        <v>96.4</v>
      </c>
    </row>
    <row r="16" spans="1:6" s="196" customFormat="1" ht="31.2" x14ac:dyDescent="0.3">
      <c r="A16" s="27" t="s">
        <v>26</v>
      </c>
      <c r="B16" s="33" t="s">
        <v>128</v>
      </c>
      <c r="C16" s="34" t="s">
        <v>129</v>
      </c>
      <c r="D16" s="31">
        <f>D17</f>
        <v>252.89999999999998</v>
      </c>
      <c r="E16" s="31">
        <f t="shared" ref="E16:F16" si="1">E17</f>
        <v>185.79999999999998</v>
      </c>
      <c r="F16" s="31">
        <f t="shared" si="1"/>
        <v>185.79999999999998</v>
      </c>
    </row>
    <row r="17" spans="1:6" s="196" customFormat="1" ht="53.25" customHeight="1" x14ac:dyDescent="0.3">
      <c r="A17" s="27" t="s">
        <v>35</v>
      </c>
      <c r="B17" s="12" t="s">
        <v>293</v>
      </c>
      <c r="C17" s="35" t="s">
        <v>240</v>
      </c>
      <c r="D17" s="31">
        <f>'4- ведомственная'!G47</f>
        <v>252.89999999999998</v>
      </c>
      <c r="E17" s="31">
        <f>'4- ведомственная'!H47</f>
        <v>185.79999999999998</v>
      </c>
      <c r="F17" s="31">
        <f>'4- ведомственная'!I47</f>
        <v>185.79999999999998</v>
      </c>
    </row>
    <row r="18" spans="1:6" s="43" customFormat="1" ht="15.6" x14ac:dyDescent="0.3">
      <c r="A18" s="44" t="s">
        <v>36</v>
      </c>
      <c r="B18" s="40" t="s">
        <v>80</v>
      </c>
      <c r="C18" s="41" t="s">
        <v>120</v>
      </c>
      <c r="D18" s="42">
        <f>SUM(D19:D20)</f>
        <v>113.2</v>
      </c>
      <c r="E18" s="42">
        <f>SUM(E19:E20)</f>
        <v>42.8</v>
      </c>
      <c r="F18" s="42">
        <f>SUM(F19:F20)</f>
        <v>58.8</v>
      </c>
    </row>
    <row r="19" spans="1:6" s="196" customFormat="1" ht="15.6" x14ac:dyDescent="0.3">
      <c r="A19" s="32" t="s">
        <v>37</v>
      </c>
      <c r="B19" s="11" t="s">
        <v>77</v>
      </c>
      <c r="C19" s="30" t="s">
        <v>121</v>
      </c>
      <c r="D19" s="31">
        <f>'4- ведомственная'!G60</f>
        <v>113.2</v>
      </c>
      <c r="E19" s="31">
        <f>'4- ведомственная'!H60</f>
        <v>42.8</v>
      </c>
      <c r="F19" s="31">
        <f>'4- ведомственная'!I60</f>
        <v>58.8</v>
      </c>
    </row>
    <row r="20" spans="1:6" s="196" customFormat="1" ht="31.2" hidden="1" outlineLevel="1" x14ac:dyDescent="0.3">
      <c r="A20" s="32" t="s">
        <v>65</v>
      </c>
      <c r="B20" s="11" t="s">
        <v>92</v>
      </c>
      <c r="C20" s="30" t="s">
        <v>298</v>
      </c>
      <c r="D20" s="31">
        <f>'4- ведомственная'!G69</f>
        <v>0</v>
      </c>
      <c r="E20" s="31">
        <f>'4- ведомственная'!H69</f>
        <v>0</v>
      </c>
      <c r="F20" s="31">
        <f>'4- ведомственная'!I69</f>
        <v>0</v>
      </c>
    </row>
    <row r="21" spans="1:6" s="43" customFormat="1" ht="33.6" customHeight="1" collapsed="1" x14ac:dyDescent="0.3">
      <c r="A21" s="44" t="s">
        <v>65</v>
      </c>
      <c r="B21" s="40" t="s">
        <v>94</v>
      </c>
      <c r="C21" s="41" t="s">
        <v>122</v>
      </c>
      <c r="D21" s="42">
        <f>SUM(D22:D22)</f>
        <v>274.5</v>
      </c>
      <c r="E21" s="42">
        <f>SUM(E22:E22)</f>
        <v>274.5</v>
      </c>
      <c r="F21" s="42">
        <f>SUM(F22:F22)</f>
        <v>274.5</v>
      </c>
    </row>
    <row r="22" spans="1:6" s="196" customFormat="1" ht="15.6" x14ac:dyDescent="0.3">
      <c r="A22" s="32" t="s">
        <v>66</v>
      </c>
      <c r="B22" s="11" t="s">
        <v>97</v>
      </c>
      <c r="C22" s="30" t="s">
        <v>123</v>
      </c>
      <c r="D22" s="31">
        <f>'4- ведомственная'!G82</f>
        <v>274.5</v>
      </c>
      <c r="E22" s="31">
        <f>'4- ведомственная'!H82</f>
        <v>274.5</v>
      </c>
      <c r="F22" s="31">
        <f>'4- ведомственная'!I82</f>
        <v>274.5</v>
      </c>
    </row>
    <row r="23" spans="1:6" s="48" customFormat="1" ht="69" customHeight="1" x14ac:dyDescent="0.25">
      <c r="A23" s="45" t="s">
        <v>38</v>
      </c>
      <c r="B23" s="53" t="s">
        <v>371</v>
      </c>
      <c r="C23" s="46" t="s">
        <v>124</v>
      </c>
      <c r="D23" s="47">
        <f>SUM(D24:D24)</f>
        <v>741.69999999999993</v>
      </c>
      <c r="E23" s="47">
        <f>SUM(E24:E24)</f>
        <v>620.90000000000009</v>
      </c>
      <c r="F23" s="47">
        <f>SUM(F24:F24)</f>
        <v>620.90000000000009</v>
      </c>
    </row>
    <row r="24" spans="1:6" s="196" customFormat="1" ht="34.200000000000003" customHeight="1" x14ac:dyDescent="0.3">
      <c r="A24" s="32" t="s">
        <v>39</v>
      </c>
      <c r="B24" s="11" t="s">
        <v>101</v>
      </c>
      <c r="C24" s="30" t="s">
        <v>125</v>
      </c>
      <c r="D24" s="31">
        <f>'4- ведомственная'!G97</f>
        <v>741.69999999999993</v>
      </c>
      <c r="E24" s="31">
        <f>'4- ведомственная'!H97</f>
        <v>620.90000000000009</v>
      </c>
      <c r="F24" s="31">
        <f>'4- ведомственная'!I97</f>
        <v>620.90000000000009</v>
      </c>
    </row>
    <row r="25" spans="1:6" s="196" customFormat="1" ht="18" customHeight="1" x14ac:dyDescent="0.3">
      <c r="A25" s="32" t="s">
        <v>40</v>
      </c>
      <c r="B25" s="11" t="s">
        <v>126</v>
      </c>
      <c r="C25" s="30"/>
      <c r="D25" s="31"/>
      <c r="E25" s="31">
        <f>'4- ведомственная'!H109</f>
        <v>200</v>
      </c>
      <c r="F25" s="31">
        <f>'4- ведомственная'!I109</f>
        <v>400</v>
      </c>
    </row>
    <row r="26" spans="1:6" s="43" customFormat="1" ht="15.6" x14ac:dyDescent="0.3">
      <c r="A26" s="230" t="s">
        <v>127</v>
      </c>
      <c r="B26" s="230"/>
      <c r="C26" s="41"/>
      <c r="D26" s="42">
        <f>D11+D16+D18+D21+D23</f>
        <v>7500.3999999999987</v>
      </c>
      <c r="E26" s="42">
        <f>E11+E16+E18+E21+E23+E25</f>
        <v>6694.9</v>
      </c>
      <c r="F26" s="42">
        <f>F11+F16+F18+F21+F23+F25</f>
        <v>6712</v>
      </c>
    </row>
    <row r="27" spans="1:6" x14ac:dyDescent="0.25">
      <c r="E27" s="155"/>
      <c r="F27" s="155"/>
    </row>
  </sheetData>
  <mergeCells count="6">
    <mergeCell ref="A26:B26"/>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1"/>
  <sheetViews>
    <sheetView zoomScale="70" zoomScaleNormal="70" zoomScaleSheetLayoutView="70" workbookViewId="0">
      <pane xSplit="1" ySplit="10" topLeftCell="B105" activePane="bottomRight" state="frozen"/>
      <selection activeCell="C3" sqref="C3:F3"/>
      <selection pane="topRight" activeCell="C3" sqref="C3:F3"/>
      <selection pane="bottomLeft" activeCell="C3" sqref="C3:F3"/>
      <selection pane="bottomRight" activeCell="B119" sqref="B119"/>
    </sheetView>
  </sheetViews>
  <sheetFormatPr defaultColWidth="9.109375" defaultRowHeight="13.2" outlineLevelRow="1" x14ac:dyDescent="0.25"/>
  <cols>
    <col min="1" max="1" width="6.6640625" style="159" customWidth="1"/>
    <col min="2" max="2" width="77.109375" style="160" customWidth="1"/>
    <col min="3" max="3" width="11" style="160" customWidth="1"/>
    <col min="4" max="4" width="11.88671875" style="161" customWidth="1"/>
    <col min="5" max="5" width="18.5546875" style="161" customWidth="1"/>
    <col min="6" max="6" width="10.5546875" style="161" customWidth="1"/>
    <col min="7" max="7" width="14.44140625" style="17" customWidth="1"/>
    <col min="8" max="8" width="11.88671875" style="17" customWidth="1"/>
    <col min="9" max="9" width="12.6640625" style="17" customWidth="1"/>
    <col min="10" max="16384" width="9.109375" style="17"/>
  </cols>
  <sheetData>
    <row r="1" spans="1:9" ht="15.6" x14ac:dyDescent="0.3">
      <c r="F1" s="95"/>
      <c r="G1" s="237" t="s">
        <v>309</v>
      </c>
      <c r="H1" s="237"/>
      <c r="I1" s="237"/>
    </row>
    <row r="2" spans="1:9" ht="13.5" customHeight="1" x14ac:dyDescent="0.3">
      <c r="F2" s="95"/>
      <c r="G2" s="237" t="s">
        <v>139</v>
      </c>
      <c r="H2" s="237"/>
      <c r="I2" s="237"/>
    </row>
    <row r="3" spans="1:9" ht="12.75" customHeight="1" x14ac:dyDescent="0.3">
      <c r="F3" s="96"/>
      <c r="G3" s="233" t="s">
        <v>391</v>
      </c>
      <c r="H3" s="233"/>
      <c r="I3" s="233"/>
    </row>
    <row r="4" spans="1:9" ht="28.2" customHeight="1" x14ac:dyDescent="0.25">
      <c r="G4" s="238" t="s">
        <v>372</v>
      </c>
      <c r="H4" s="238"/>
      <c r="I4" s="238"/>
    </row>
    <row r="5" spans="1:9" s="150" customFormat="1" ht="18" x14ac:dyDescent="0.35">
      <c r="A5" s="236" t="s">
        <v>131</v>
      </c>
      <c r="B5" s="236"/>
      <c r="C5" s="236"/>
      <c r="D5" s="236"/>
      <c r="E5" s="236"/>
      <c r="F5" s="236"/>
      <c r="G5" s="149"/>
    </row>
    <row r="6" spans="1:9" s="150" customFormat="1" ht="18" x14ac:dyDescent="0.35">
      <c r="A6" s="236" t="s">
        <v>378</v>
      </c>
      <c r="B6" s="236"/>
      <c r="C6" s="236"/>
      <c r="D6" s="236"/>
      <c r="E6" s="236"/>
      <c r="F6" s="236"/>
      <c r="G6" s="149"/>
    </row>
    <row r="7" spans="1:9" s="6" customFormat="1" ht="15.6" x14ac:dyDescent="0.3">
      <c r="A7" s="162"/>
      <c r="B7" s="163"/>
      <c r="C7" s="163"/>
      <c r="D7" s="163"/>
      <c r="E7" s="163"/>
      <c r="F7" s="163"/>
      <c r="G7" s="163"/>
    </row>
    <row r="8" spans="1:9" ht="15.6" x14ac:dyDescent="0.3">
      <c r="B8" s="2"/>
      <c r="C8" s="2"/>
      <c r="D8" s="3"/>
      <c r="E8" s="3"/>
      <c r="F8" s="3"/>
      <c r="G8" s="1"/>
      <c r="I8" s="1" t="s">
        <v>17</v>
      </c>
    </row>
    <row r="9" spans="1:9" ht="31.5" customHeight="1" x14ac:dyDescent="0.3">
      <c r="A9" s="10" t="s">
        <v>18</v>
      </c>
      <c r="B9" s="5" t="s">
        <v>19</v>
      </c>
      <c r="C9" s="4" t="s">
        <v>29</v>
      </c>
      <c r="D9" s="49" t="s">
        <v>14</v>
      </c>
      <c r="E9" s="49" t="s">
        <v>20</v>
      </c>
      <c r="F9" s="4" t="s">
        <v>9</v>
      </c>
      <c r="G9" s="13" t="s">
        <v>312</v>
      </c>
      <c r="H9" s="13" t="s">
        <v>359</v>
      </c>
      <c r="I9" s="13" t="s">
        <v>374</v>
      </c>
    </row>
    <row r="10" spans="1:9" ht="15.6" x14ac:dyDescent="0.3">
      <c r="A10" s="5"/>
      <c r="B10" s="4" t="s">
        <v>21</v>
      </c>
      <c r="C10" s="4" t="s">
        <v>22</v>
      </c>
      <c r="D10" s="49" t="s">
        <v>23</v>
      </c>
      <c r="E10" s="49" t="s">
        <v>24</v>
      </c>
      <c r="F10" s="4" t="s">
        <v>25</v>
      </c>
      <c r="G10" s="4" t="s">
        <v>26</v>
      </c>
      <c r="H10" s="164"/>
      <c r="I10" s="164"/>
    </row>
    <row r="11" spans="1:9" ht="31.2" x14ac:dyDescent="0.3">
      <c r="A11" s="7" t="s">
        <v>21</v>
      </c>
      <c r="B11" s="142" t="s">
        <v>332</v>
      </c>
      <c r="C11" s="97">
        <v>886</v>
      </c>
      <c r="D11" s="49"/>
      <c r="E11" s="49"/>
      <c r="F11" s="49"/>
      <c r="G11" s="36">
        <f>G12+G46+G59+G75+G96</f>
        <v>7500.3999999999987</v>
      </c>
      <c r="H11" s="36">
        <f>H12+H46+H59+H75+H96+H109</f>
        <v>6694.9</v>
      </c>
      <c r="I11" s="36">
        <f>I12+I46+I59+I75+I96+I109</f>
        <v>6712</v>
      </c>
    </row>
    <row r="12" spans="1:9" ht="15.6" x14ac:dyDescent="0.3">
      <c r="A12" s="7" t="s">
        <v>22</v>
      </c>
      <c r="B12" s="9" t="s">
        <v>31</v>
      </c>
      <c r="C12" s="97">
        <v>886</v>
      </c>
      <c r="D12" s="49" t="s">
        <v>0</v>
      </c>
      <c r="E12" s="49" t="s">
        <v>27</v>
      </c>
      <c r="F12" s="49" t="s">
        <v>27</v>
      </c>
      <c r="G12" s="36">
        <f>G13+G19+G31+G37</f>
        <v>6118.0999999999995</v>
      </c>
      <c r="H12" s="36">
        <f>H13+H19+H31+H37</f>
        <v>5370.9</v>
      </c>
      <c r="I12" s="36">
        <f>I13+I19+I31+I37</f>
        <v>5172</v>
      </c>
    </row>
    <row r="13" spans="1:9" ht="31.2" x14ac:dyDescent="0.3">
      <c r="A13" s="7" t="s">
        <v>23</v>
      </c>
      <c r="B13" s="98" t="s">
        <v>69</v>
      </c>
      <c r="C13" s="97">
        <v>886</v>
      </c>
      <c r="D13" s="49" t="s">
        <v>1</v>
      </c>
      <c r="E13" s="49" t="s">
        <v>27</v>
      </c>
      <c r="F13" s="49" t="s">
        <v>27</v>
      </c>
      <c r="G13" s="36">
        <f>G14</f>
        <v>2336.5</v>
      </c>
      <c r="H13" s="36">
        <f t="shared" ref="H13:I16" si="0">H14</f>
        <v>1927</v>
      </c>
      <c r="I13" s="36">
        <f t="shared" si="0"/>
        <v>1927</v>
      </c>
    </row>
    <row r="14" spans="1:9" ht="15.6" x14ac:dyDescent="0.3">
      <c r="A14" s="7" t="s">
        <v>24</v>
      </c>
      <c r="B14" s="98" t="s">
        <v>67</v>
      </c>
      <c r="C14" s="97">
        <v>886</v>
      </c>
      <c r="D14" s="49" t="s">
        <v>1</v>
      </c>
      <c r="E14" s="49" t="s">
        <v>201</v>
      </c>
      <c r="F14" s="49" t="s">
        <v>27</v>
      </c>
      <c r="G14" s="36">
        <f>G15</f>
        <v>2336.5</v>
      </c>
      <c r="H14" s="36">
        <f t="shared" si="0"/>
        <v>1927</v>
      </c>
      <c r="I14" s="36">
        <f t="shared" si="0"/>
        <v>1927</v>
      </c>
    </row>
    <row r="15" spans="1:9" ht="15.6" x14ac:dyDescent="0.3">
      <c r="A15" s="7" t="s">
        <v>25</v>
      </c>
      <c r="B15" s="9" t="s">
        <v>68</v>
      </c>
      <c r="C15" s="97">
        <v>886</v>
      </c>
      <c r="D15" s="49" t="s">
        <v>1</v>
      </c>
      <c r="E15" s="49" t="s">
        <v>202</v>
      </c>
      <c r="F15" s="49" t="s">
        <v>27</v>
      </c>
      <c r="G15" s="36">
        <f>G16</f>
        <v>2336.5</v>
      </c>
      <c r="H15" s="36">
        <f t="shared" si="0"/>
        <v>1927</v>
      </c>
      <c r="I15" s="36">
        <f t="shared" si="0"/>
        <v>1927</v>
      </c>
    </row>
    <row r="16" spans="1:9" ht="31.2" x14ac:dyDescent="0.3">
      <c r="A16" s="7" t="s">
        <v>26</v>
      </c>
      <c r="B16" s="9" t="s">
        <v>132</v>
      </c>
      <c r="C16" s="97">
        <v>886</v>
      </c>
      <c r="D16" s="49" t="s">
        <v>1</v>
      </c>
      <c r="E16" s="49" t="s">
        <v>203</v>
      </c>
      <c r="F16" s="49" t="s">
        <v>27</v>
      </c>
      <c r="G16" s="36">
        <f>G17</f>
        <v>2336.5</v>
      </c>
      <c r="H16" s="36">
        <f t="shared" si="0"/>
        <v>1927</v>
      </c>
      <c r="I16" s="36">
        <f t="shared" si="0"/>
        <v>1927</v>
      </c>
    </row>
    <row r="17" spans="1:9" ht="51" customHeight="1" x14ac:dyDescent="0.3">
      <c r="A17" s="7" t="s">
        <v>35</v>
      </c>
      <c r="B17" s="9" t="s">
        <v>247</v>
      </c>
      <c r="C17" s="97">
        <v>886</v>
      </c>
      <c r="D17" s="49" t="s">
        <v>1</v>
      </c>
      <c r="E17" s="49" t="s">
        <v>203</v>
      </c>
      <c r="F17" s="49" t="s">
        <v>28</v>
      </c>
      <c r="G17" s="36">
        <f>G18</f>
        <v>2336.5</v>
      </c>
      <c r="H17" s="36">
        <f>H18</f>
        <v>1927</v>
      </c>
      <c r="I17" s="36">
        <f>I18</f>
        <v>1927</v>
      </c>
    </row>
    <row r="18" spans="1:9" ht="18.75" customHeight="1" x14ac:dyDescent="0.3">
      <c r="A18" s="7" t="s">
        <v>36</v>
      </c>
      <c r="B18" s="9" t="s">
        <v>32</v>
      </c>
      <c r="C18" s="97">
        <v>886</v>
      </c>
      <c r="D18" s="49" t="s">
        <v>1</v>
      </c>
      <c r="E18" s="49" t="s">
        <v>203</v>
      </c>
      <c r="F18" s="49" t="s">
        <v>30</v>
      </c>
      <c r="G18" s="101">
        <v>2336.5</v>
      </c>
      <c r="H18" s="101">
        <v>1927</v>
      </c>
      <c r="I18" s="101">
        <v>1927</v>
      </c>
    </row>
    <row r="19" spans="1:9" ht="46.8" x14ac:dyDescent="0.3">
      <c r="A19" s="7" t="s">
        <v>37</v>
      </c>
      <c r="B19" s="198" t="s">
        <v>357</v>
      </c>
      <c r="C19" s="97">
        <v>886</v>
      </c>
      <c r="D19" s="49" t="s">
        <v>2</v>
      </c>
      <c r="E19" s="49" t="s">
        <v>27</v>
      </c>
      <c r="F19" s="49" t="s">
        <v>27</v>
      </c>
      <c r="G19" s="36">
        <f t="shared" ref="G19:I21" si="1">G20</f>
        <v>3675.2</v>
      </c>
      <c r="H19" s="36">
        <f t="shared" si="1"/>
        <v>3307.4999999999995</v>
      </c>
      <c r="I19" s="36">
        <f t="shared" si="1"/>
        <v>3108.6</v>
      </c>
    </row>
    <row r="20" spans="1:9" ht="38.25" customHeight="1" x14ac:dyDescent="0.3">
      <c r="A20" s="7" t="s">
        <v>65</v>
      </c>
      <c r="B20" s="98" t="s">
        <v>72</v>
      </c>
      <c r="C20" s="97">
        <v>886</v>
      </c>
      <c r="D20" s="49" t="s">
        <v>2</v>
      </c>
      <c r="E20" s="49" t="s">
        <v>204</v>
      </c>
      <c r="F20" s="49" t="s">
        <v>27</v>
      </c>
      <c r="G20" s="36">
        <f t="shared" si="1"/>
        <v>3675.2</v>
      </c>
      <c r="H20" s="36">
        <f t="shared" si="1"/>
        <v>3307.4999999999995</v>
      </c>
      <c r="I20" s="36">
        <f t="shared" si="1"/>
        <v>3108.6</v>
      </c>
    </row>
    <row r="21" spans="1:9" ht="31.2" x14ac:dyDescent="0.3">
      <c r="A21" s="7" t="s">
        <v>66</v>
      </c>
      <c r="B21" s="99" t="s">
        <v>133</v>
      </c>
      <c r="C21" s="97">
        <v>886</v>
      </c>
      <c r="D21" s="49" t="s">
        <v>2</v>
      </c>
      <c r="E21" s="49" t="s">
        <v>205</v>
      </c>
      <c r="F21" s="49" t="s">
        <v>27</v>
      </c>
      <c r="G21" s="36">
        <f>G22</f>
        <v>3675.2</v>
      </c>
      <c r="H21" s="36">
        <f t="shared" si="1"/>
        <v>3307.4999999999995</v>
      </c>
      <c r="I21" s="36">
        <f t="shared" si="1"/>
        <v>3108.6</v>
      </c>
    </row>
    <row r="22" spans="1:9" ht="46.8" x14ac:dyDescent="0.3">
      <c r="A22" s="7" t="s">
        <v>38</v>
      </c>
      <c r="B22" s="9" t="s">
        <v>134</v>
      </c>
      <c r="C22" s="97">
        <v>886</v>
      </c>
      <c r="D22" s="49" t="s">
        <v>2</v>
      </c>
      <c r="E22" s="49" t="s">
        <v>206</v>
      </c>
      <c r="F22" s="49" t="s">
        <v>27</v>
      </c>
      <c r="G22" s="36">
        <f>G23+G25+G27+G29</f>
        <v>3675.2</v>
      </c>
      <c r="H22" s="36">
        <f t="shared" ref="H22:I22" si="2">H23+H25+H27+H29</f>
        <v>3307.4999999999995</v>
      </c>
      <c r="I22" s="36">
        <f t="shared" si="2"/>
        <v>3108.6</v>
      </c>
    </row>
    <row r="23" spans="1:9" ht="51" customHeight="1" x14ac:dyDescent="0.3">
      <c r="A23" s="7" t="s">
        <v>39</v>
      </c>
      <c r="B23" s="9" t="s">
        <v>247</v>
      </c>
      <c r="C23" s="97">
        <v>886</v>
      </c>
      <c r="D23" s="49" t="s">
        <v>2</v>
      </c>
      <c r="E23" s="49" t="s">
        <v>206</v>
      </c>
      <c r="F23" s="49" t="s">
        <v>28</v>
      </c>
      <c r="G23" s="36">
        <f>G24</f>
        <v>2091.1999999999998</v>
      </c>
      <c r="H23" s="36">
        <f>H24</f>
        <v>1825.1</v>
      </c>
      <c r="I23" s="36">
        <f>I24</f>
        <v>1825.1</v>
      </c>
    </row>
    <row r="24" spans="1:9" ht="20.25" customHeight="1" x14ac:dyDescent="0.3">
      <c r="A24" s="7" t="s">
        <v>40</v>
      </c>
      <c r="B24" s="9" t="s">
        <v>32</v>
      </c>
      <c r="C24" s="97">
        <v>886</v>
      </c>
      <c r="D24" s="49" t="s">
        <v>2</v>
      </c>
      <c r="E24" s="49" t="s">
        <v>206</v>
      </c>
      <c r="F24" s="49" t="s">
        <v>30</v>
      </c>
      <c r="G24" s="36">
        <v>2091.1999999999998</v>
      </c>
      <c r="H24" s="36">
        <v>1825.1</v>
      </c>
      <c r="I24" s="36">
        <v>1825.1</v>
      </c>
    </row>
    <row r="25" spans="1:9" ht="21" customHeight="1" x14ac:dyDescent="0.3">
      <c r="A25" s="7" t="s">
        <v>41</v>
      </c>
      <c r="B25" s="9" t="s">
        <v>33</v>
      </c>
      <c r="C25" s="97">
        <v>886</v>
      </c>
      <c r="D25" s="49" t="s">
        <v>2</v>
      </c>
      <c r="E25" s="49" t="s">
        <v>206</v>
      </c>
      <c r="F25" s="49" t="s">
        <v>13</v>
      </c>
      <c r="G25" s="36">
        <f>G26</f>
        <v>1583.8</v>
      </c>
      <c r="H25" s="36">
        <f>H26</f>
        <v>1482.3</v>
      </c>
      <c r="I25" s="36">
        <f>I26</f>
        <v>1283.4000000000001</v>
      </c>
    </row>
    <row r="26" spans="1:9" ht="31.2" x14ac:dyDescent="0.3">
      <c r="A26" s="7" t="s">
        <v>42</v>
      </c>
      <c r="B26" s="128" t="s">
        <v>34</v>
      </c>
      <c r="C26" s="97">
        <v>886</v>
      </c>
      <c r="D26" s="49" t="s">
        <v>2</v>
      </c>
      <c r="E26" s="49" t="s">
        <v>206</v>
      </c>
      <c r="F26" s="49" t="s">
        <v>8</v>
      </c>
      <c r="G26" s="36">
        <v>1583.8</v>
      </c>
      <c r="H26" s="36">
        <v>1482.3</v>
      </c>
      <c r="I26" s="36">
        <v>1283.4000000000001</v>
      </c>
    </row>
    <row r="27" spans="1:9" ht="31.2" hidden="1" outlineLevel="1" x14ac:dyDescent="0.3">
      <c r="A27" s="7" t="s">
        <v>43</v>
      </c>
      <c r="B27" s="199" t="s">
        <v>284</v>
      </c>
      <c r="C27" s="97">
        <v>886</v>
      </c>
      <c r="D27" s="49" t="s">
        <v>2</v>
      </c>
      <c r="E27" s="49" t="s">
        <v>206</v>
      </c>
      <c r="F27" s="49" t="s">
        <v>109</v>
      </c>
      <c r="G27" s="36">
        <f>G28</f>
        <v>0</v>
      </c>
      <c r="H27" s="36">
        <f t="shared" ref="H27:I27" si="3">H28</f>
        <v>0</v>
      </c>
      <c r="I27" s="36">
        <f t="shared" si="3"/>
        <v>0</v>
      </c>
    </row>
    <row r="28" spans="1:9" ht="15.6" hidden="1" outlineLevel="1" x14ac:dyDescent="0.3">
      <c r="A28" s="7" t="s">
        <v>70</v>
      </c>
      <c r="B28" s="102" t="s">
        <v>285</v>
      </c>
      <c r="C28" s="97">
        <v>886</v>
      </c>
      <c r="D28" s="49" t="s">
        <v>2</v>
      </c>
      <c r="E28" s="49" t="s">
        <v>206</v>
      </c>
      <c r="F28" s="49" t="s">
        <v>111</v>
      </c>
      <c r="G28" s="36"/>
      <c r="H28" s="36"/>
      <c r="I28" s="36"/>
    </row>
    <row r="29" spans="1:9" ht="15.6" collapsed="1" x14ac:dyDescent="0.3">
      <c r="A29" s="7" t="s">
        <v>43</v>
      </c>
      <c r="B29" s="12" t="s">
        <v>75</v>
      </c>
      <c r="C29" s="97">
        <v>886</v>
      </c>
      <c r="D29" s="49" t="s">
        <v>2</v>
      </c>
      <c r="E29" s="49" t="s">
        <v>206</v>
      </c>
      <c r="F29" s="49" t="s">
        <v>11</v>
      </c>
      <c r="G29" s="36">
        <f>G30</f>
        <v>0.2</v>
      </c>
      <c r="H29" s="36">
        <f>H30</f>
        <v>0.1</v>
      </c>
      <c r="I29" s="36">
        <f>I30</f>
        <v>0.1</v>
      </c>
    </row>
    <row r="30" spans="1:9" ht="15.6" x14ac:dyDescent="0.3">
      <c r="A30" s="7" t="s">
        <v>70</v>
      </c>
      <c r="B30" s="99" t="s">
        <v>107</v>
      </c>
      <c r="C30" s="97">
        <v>886</v>
      </c>
      <c r="D30" s="49" t="s">
        <v>2</v>
      </c>
      <c r="E30" s="49" t="s">
        <v>206</v>
      </c>
      <c r="F30" s="49" t="s">
        <v>108</v>
      </c>
      <c r="G30" s="36">
        <v>0.2</v>
      </c>
      <c r="H30" s="36">
        <v>0.1</v>
      </c>
      <c r="I30" s="36">
        <v>0.1</v>
      </c>
    </row>
    <row r="31" spans="1:9" ht="15.6" x14ac:dyDescent="0.3">
      <c r="A31" s="7" t="s">
        <v>71</v>
      </c>
      <c r="B31" s="94" t="s">
        <v>73</v>
      </c>
      <c r="C31" s="97">
        <v>886</v>
      </c>
      <c r="D31" s="52" t="s">
        <v>74</v>
      </c>
      <c r="E31" s="52"/>
      <c r="F31" s="52"/>
      <c r="G31" s="101">
        <f>G32</f>
        <v>40</v>
      </c>
      <c r="H31" s="101">
        <f t="shared" ref="H31:I35" si="4">H32</f>
        <v>40</v>
      </c>
      <c r="I31" s="101">
        <f t="shared" si="4"/>
        <v>40</v>
      </c>
    </row>
    <row r="32" spans="1:9" ht="19.5" customHeight="1" x14ac:dyDescent="0.3">
      <c r="A32" s="7" t="s">
        <v>44</v>
      </c>
      <c r="B32" s="12" t="s">
        <v>72</v>
      </c>
      <c r="C32" s="97">
        <v>886</v>
      </c>
      <c r="D32" s="52" t="s">
        <v>74</v>
      </c>
      <c r="E32" s="52" t="s">
        <v>204</v>
      </c>
      <c r="F32" s="52"/>
      <c r="G32" s="101">
        <f>G33</f>
        <v>40</v>
      </c>
      <c r="H32" s="101">
        <f t="shared" si="4"/>
        <v>40</v>
      </c>
      <c r="I32" s="101">
        <f t="shared" si="4"/>
        <v>40</v>
      </c>
    </row>
    <row r="33" spans="1:9" ht="31.2" x14ac:dyDescent="0.3">
      <c r="A33" s="7" t="s">
        <v>45</v>
      </c>
      <c r="B33" s="99" t="s">
        <v>133</v>
      </c>
      <c r="C33" s="97">
        <v>886</v>
      </c>
      <c r="D33" s="52" t="s">
        <v>74</v>
      </c>
      <c r="E33" s="52" t="s">
        <v>205</v>
      </c>
      <c r="F33" s="52"/>
      <c r="G33" s="101">
        <f>G34</f>
        <v>40</v>
      </c>
      <c r="H33" s="101">
        <f t="shared" si="4"/>
        <v>40</v>
      </c>
      <c r="I33" s="101">
        <f t="shared" si="4"/>
        <v>40</v>
      </c>
    </row>
    <row r="34" spans="1:9" ht="46.8" x14ac:dyDescent="0.3">
      <c r="A34" s="7" t="s">
        <v>46</v>
      </c>
      <c r="B34" s="12" t="s">
        <v>135</v>
      </c>
      <c r="C34" s="97">
        <v>886</v>
      </c>
      <c r="D34" s="52" t="s">
        <v>74</v>
      </c>
      <c r="E34" s="52" t="s">
        <v>207</v>
      </c>
      <c r="F34" s="52"/>
      <c r="G34" s="101">
        <f>G35</f>
        <v>40</v>
      </c>
      <c r="H34" s="101">
        <f t="shared" si="4"/>
        <v>40</v>
      </c>
      <c r="I34" s="101">
        <f t="shared" si="4"/>
        <v>40</v>
      </c>
    </row>
    <row r="35" spans="1:9" ht="15.6" x14ac:dyDescent="0.3">
      <c r="A35" s="7" t="s">
        <v>47</v>
      </c>
      <c r="B35" s="12" t="s">
        <v>75</v>
      </c>
      <c r="C35" s="97">
        <v>886</v>
      </c>
      <c r="D35" s="52" t="s">
        <v>74</v>
      </c>
      <c r="E35" s="52" t="s">
        <v>207</v>
      </c>
      <c r="F35" s="52" t="s">
        <v>11</v>
      </c>
      <c r="G35" s="101">
        <f>G36</f>
        <v>40</v>
      </c>
      <c r="H35" s="101">
        <f t="shared" si="4"/>
        <v>40</v>
      </c>
      <c r="I35" s="101">
        <f t="shared" si="4"/>
        <v>40</v>
      </c>
    </row>
    <row r="36" spans="1:9" ht="15.6" x14ac:dyDescent="0.3">
      <c r="A36" s="7" t="s">
        <v>48</v>
      </c>
      <c r="B36" s="12" t="s">
        <v>76</v>
      </c>
      <c r="C36" s="97">
        <v>886</v>
      </c>
      <c r="D36" s="52" t="s">
        <v>74</v>
      </c>
      <c r="E36" s="52" t="s">
        <v>207</v>
      </c>
      <c r="F36" s="52" t="s">
        <v>10</v>
      </c>
      <c r="G36" s="101">
        <v>40</v>
      </c>
      <c r="H36" s="101">
        <v>40</v>
      </c>
      <c r="I36" s="101">
        <v>40</v>
      </c>
    </row>
    <row r="37" spans="1:9" ht="15.6" x14ac:dyDescent="0.3">
      <c r="A37" s="7" t="s">
        <v>49</v>
      </c>
      <c r="B37" s="102" t="s">
        <v>320</v>
      </c>
      <c r="C37" s="97">
        <v>886</v>
      </c>
      <c r="D37" s="49" t="s">
        <v>317</v>
      </c>
      <c r="E37" s="52"/>
      <c r="F37" s="52"/>
      <c r="G37" s="101">
        <f>G38</f>
        <v>66.400000000000006</v>
      </c>
      <c r="H37" s="101">
        <f t="shared" ref="H37:I37" si="5">H38</f>
        <v>96.4</v>
      </c>
      <c r="I37" s="101">
        <f t="shared" si="5"/>
        <v>96.4</v>
      </c>
    </row>
    <row r="38" spans="1:9" ht="46.8" x14ac:dyDescent="0.3">
      <c r="A38" s="7" t="s">
        <v>50</v>
      </c>
      <c r="B38" s="143" t="s">
        <v>288</v>
      </c>
      <c r="C38" s="97">
        <v>886</v>
      </c>
      <c r="D38" s="49" t="s">
        <v>317</v>
      </c>
      <c r="E38" s="49" t="s">
        <v>208</v>
      </c>
      <c r="F38" s="144"/>
      <c r="G38" s="145">
        <f>G39</f>
        <v>66.400000000000006</v>
      </c>
      <c r="H38" s="145">
        <f t="shared" ref="H38:I44" si="6">H39</f>
        <v>96.4</v>
      </c>
      <c r="I38" s="145">
        <f t="shared" si="6"/>
        <v>96.4</v>
      </c>
    </row>
    <row r="39" spans="1:9" ht="38.25" customHeight="1" x14ac:dyDescent="0.3">
      <c r="A39" s="7" t="s">
        <v>51</v>
      </c>
      <c r="B39" s="9" t="s">
        <v>344</v>
      </c>
      <c r="C39" s="97">
        <v>886</v>
      </c>
      <c r="D39" s="49" t="s">
        <v>317</v>
      </c>
      <c r="E39" s="49" t="s">
        <v>318</v>
      </c>
      <c r="F39" s="144"/>
      <c r="G39" s="145">
        <f>G40+G43</f>
        <v>66.400000000000006</v>
      </c>
      <c r="H39" s="145">
        <f t="shared" ref="H39:I39" si="7">H40+H43</f>
        <v>96.4</v>
      </c>
      <c r="I39" s="145">
        <f t="shared" si="7"/>
        <v>96.4</v>
      </c>
    </row>
    <row r="40" spans="1:9" ht="88.5" customHeight="1" x14ac:dyDescent="0.3">
      <c r="A40" s="7" t="s">
        <v>52</v>
      </c>
      <c r="B40" s="9" t="s">
        <v>346</v>
      </c>
      <c r="C40" s="97">
        <v>886</v>
      </c>
      <c r="D40" s="49" t="s">
        <v>317</v>
      </c>
      <c r="E40" s="49" t="s">
        <v>347</v>
      </c>
      <c r="F40" s="144"/>
      <c r="G40" s="101">
        <f>G41</f>
        <v>66.400000000000006</v>
      </c>
      <c r="H40" s="101">
        <f t="shared" ref="H40:I41" si="8">H41</f>
        <v>66.400000000000006</v>
      </c>
      <c r="I40" s="101">
        <f t="shared" si="8"/>
        <v>66.400000000000006</v>
      </c>
    </row>
    <row r="41" spans="1:9" ht="26.25" customHeight="1" x14ac:dyDescent="0.3">
      <c r="A41" s="7" t="s">
        <v>53</v>
      </c>
      <c r="B41" s="9" t="s">
        <v>33</v>
      </c>
      <c r="C41" s="97">
        <v>886</v>
      </c>
      <c r="D41" s="49" t="s">
        <v>317</v>
      </c>
      <c r="E41" s="49" t="s">
        <v>347</v>
      </c>
      <c r="F41" s="185" t="s">
        <v>13</v>
      </c>
      <c r="G41" s="145">
        <f>G42</f>
        <v>66.400000000000006</v>
      </c>
      <c r="H41" s="145">
        <f t="shared" si="8"/>
        <v>66.400000000000006</v>
      </c>
      <c r="I41" s="145">
        <f t="shared" si="8"/>
        <v>66.400000000000006</v>
      </c>
    </row>
    <row r="42" spans="1:9" ht="38.25" customHeight="1" x14ac:dyDescent="0.3">
      <c r="A42" s="7" t="s">
        <v>54</v>
      </c>
      <c r="B42" s="128" t="s">
        <v>34</v>
      </c>
      <c r="C42" s="97">
        <v>886</v>
      </c>
      <c r="D42" s="49" t="s">
        <v>317</v>
      </c>
      <c r="E42" s="49" t="s">
        <v>347</v>
      </c>
      <c r="F42" s="185" t="s">
        <v>8</v>
      </c>
      <c r="G42" s="101">
        <v>66.400000000000006</v>
      </c>
      <c r="H42" s="101">
        <v>66.400000000000006</v>
      </c>
      <c r="I42" s="101">
        <v>66.400000000000006</v>
      </c>
    </row>
    <row r="43" spans="1:9" ht="78" x14ac:dyDescent="0.3">
      <c r="A43" s="7" t="s">
        <v>55</v>
      </c>
      <c r="B43" s="12" t="s">
        <v>345</v>
      </c>
      <c r="C43" s="97">
        <v>886</v>
      </c>
      <c r="D43" s="49" t="s">
        <v>317</v>
      </c>
      <c r="E43" s="52" t="s">
        <v>319</v>
      </c>
      <c r="F43" s="185"/>
      <c r="G43" s="145">
        <f>G44</f>
        <v>0</v>
      </c>
      <c r="H43" s="145">
        <f t="shared" si="6"/>
        <v>30</v>
      </c>
      <c r="I43" s="145">
        <f t="shared" si="6"/>
        <v>30</v>
      </c>
    </row>
    <row r="44" spans="1:9" ht="15.6" x14ac:dyDescent="0.3">
      <c r="A44" s="7" t="s">
        <v>56</v>
      </c>
      <c r="B44" s="9" t="s">
        <v>33</v>
      </c>
      <c r="C44" s="97">
        <v>886</v>
      </c>
      <c r="D44" s="49" t="s">
        <v>317</v>
      </c>
      <c r="E44" s="52" t="s">
        <v>319</v>
      </c>
      <c r="F44" s="185" t="s">
        <v>13</v>
      </c>
      <c r="G44" s="145">
        <f>G45</f>
        <v>0</v>
      </c>
      <c r="H44" s="145">
        <f t="shared" si="6"/>
        <v>30</v>
      </c>
      <c r="I44" s="145">
        <f t="shared" si="6"/>
        <v>30</v>
      </c>
    </row>
    <row r="45" spans="1:9" ht="31.2" x14ac:dyDescent="0.3">
      <c r="A45" s="7" t="s">
        <v>57</v>
      </c>
      <c r="B45" s="128" t="s">
        <v>34</v>
      </c>
      <c r="C45" s="97">
        <v>886</v>
      </c>
      <c r="D45" s="49" t="s">
        <v>317</v>
      </c>
      <c r="E45" s="52" t="s">
        <v>319</v>
      </c>
      <c r="F45" s="185" t="s">
        <v>8</v>
      </c>
      <c r="G45" s="145">
        <v>0</v>
      </c>
      <c r="H45" s="145">
        <v>30</v>
      </c>
      <c r="I45" s="145">
        <v>30</v>
      </c>
    </row>
    <row r="46" spans="1:9" ht="15.6" x14ac:dyDescent="0.3">
      <c r="A46" s="7" t="s">
        <v>58</v>
      </c>
      <c r="B46" s="94" t="s">
        <v>114</v>
      </c>
      <c r="C46" s="97">
        <v>886</v>
      </c>
      <c r="D46" s="52" t="s">
        <v>129</v>
      </c>
      <c r="E46" s="52"/>
      <c r="F46" s="52"/>
      <c r="G46" s="101">
        <f>G47</f>
        <v>252.89999999999998</v>
      </c>
      <c r="H46" s="101">
        <f t="shared" ref="H46:I46" si="9">H47</f>
        <v>185.79999999999998</v>
      </c>
      <c r="I46" s="101">
        <f t="shared" si="9"/>
        <v>185.79999999999998</v>
      </c>
    </row>
    <row r="47" spans="1:9" ht="31.2" x14ac:dyDescent="0.3">
      <c r="A47" s="7" t="s">
        <v>59</v>
      </c>
      <c r="B47" s="12" t="s">
        <v>293</v>
      </c>
      <c r="C47" s="97">
        <v>886</v>
      </c>
      <c r="D47" s="52" t="s">
        <v>240</v>
      </c>
      <c r="E47" s="52"/>
      <c r="F47" s="52"/>
      <c r="G47" s="101">
        <f>G48</f>
        <v>252.89999999999998</v>
      </c>
      <c r="H47" s="101">
        <f t="shared" ref="G47:I51" si="10">H48</f>
        <v>185.79999999999998</v>
      </c>
      <c r="I47" s="101">
        <f t="shared" si="10"/>
        <v>185.79999999999998</v>
      </c>
    </row>
    <row r="48" spans="1:9" ht="33" customHeight="1" x14ac:dyDescent="0.3">
      <c r="A48" s="7" t="s">
        <v>60</v>
      </c>
      <c r="B48" s="99" t="s">
        <v>251</v>
      </c>
      <c r="C48" s="97">
        <v>886</v>
      </c>
      <c r="D48" s="134" t="s">
        <v>240</v>
      </c>
      <c r="E48" s="52" t="s">
        <v>208</v>
      </c>
      <c r="F48" s="52"/>
      <c r="G48" s="101">
        <f t="shared" si="10"/>
        <v>252.89999999999998</v>
      </c>
      <c r="H48" s="101">
        <f t="shared" si="10"/>
        <v>185.79999999999998</v>
      </c>
      <c r="I48" s="101">
        <f t="shared" si="10"/>
        <v>185.79999999999998</v>
      </c>
    </row>
    <row r="49" spans="1:9" ht="33" customHeight="1" x14ac:dyDescent="0.3">
      <c r="A49" s="7" t="s">
        <v>61</v>
      </c>
      <c r="B49" s="129" t="s">
        <v>249</v>
      </c>
      <c r="C49" s="97">
        <v>886</v>
      </c>
      <c r="D49" s="134" t="s">
        <v>240</v>
      </c>
      <c r="E49" s="52" t="s">
        <v>209</v>
      </c>
      <c r="F49" s="52"/>
      <c r="G49" s="101">
        <f>G50+G53+G56</f>
        <v>252.89999999999998</v>
      </c>
      <c r="H49" s="101">
        <f t="shared" ref="H49:I49" si="11">H50+H53+H56</f>
        <v>185.79999999999998</v>
      </c>
      <c r="I49" s="101">
        <f t="shared" si="11"/>
        <v>185.79999999999998</v>
      </c>
    </row>
    <row r="50" spans="1:9" ht="95.4" customHeight="1" x14ac:dyDescent="0.3">
      <c r="A50" s="7" t="s">
        <v>62</v>
      </c>
      <c r="B50" s="12" t="s">
        <v>252</v>
      </c>
      <c r="C50" s="97">
        <v>886</v>
      </c>
      <c r="D50" s="134" t="s">
        <v>240</v>
      </c>
      <c r="E50" s="52" t="s">
        <v>210</v>
      </c>
      <c r="F50" s="52"/>
      <c r="G50" s="101">
        <f t="shared" si="10"/>
        <v>249.1</v>
      </c>
      <c r="H50" s="101">
        <f t="shared" si="10"/>
        <v>182.1</v>
      </c>
      <c r="I50" s="101">
        <f t="shared" si="10"/>
        <v>182.1</v>
      </c>
    </row>
    <row r="51" spans="1:9" ht="19.2" customHeight="1" x14ac:dyDescent="0.3">
      <c r="A51" s="7" t="s">
        <v>63</v>
      </c>
      <c r="B51" s="9" t="s">
        <v>33</v>
      </c>
      <c r="C51" s="97">
        <v>886</v>
      </c>
      <c r="D51" s="134" t="s">
        <v>240</v>
      </c>
      <c r="E51" s="52" t="s">
        <v>210</v>
      </c>
      <c r="F51" s="52" t="s">
        <v>13</v>
      </c>
      <c r="G51" s="101">
        <f>G52</f>
        <v>249.1</v>
      </c>
      <c r="H51" s="101">
        <f t="shared" si="10"/>
        <v>182.1</v>
      </c>
      <c r="I51" s="101">
        <f t="shared" si="10"/>
        <v>182.1</v>
      </c>
    </row>
    <row r="52" spans="1:9" ht="31.2" x14ac:dyDescent="0.3">
      <c r="A52" s="7" t="s">
        <v>64</v>
      </c>
      <c r="B52" s="128" t="s">
        <v>34</v>
      </c>
      <c r="C52" s="97">
        <v>886</v>
      </c>
      <c r="D52" s="134" t="s">
        <v>240</v>
      </c>
      <c r="E52" s="52" t="s">
        <v>210</v>
      </c>
      <c r="F52" s="52" t="s">
        <v>8</v>
      </c>
      <c r="G52" s="101">
        <v>249.1</v>
      </c>
      <c r="H52" s="101">
        <v>182.1</v>
      </c>
      <c r="I52" s="101">
        <v>182.1</v>
      </c>
    </row>
    <row r="53" spans="1:9" ht="84.75" customHeight="1" x14ac:dyDescent="0.3">
      <c r="A53" s="7" t="s">
        <v>82</v>
      </c>
      <c r="B53" s="9" t="s">
        <v>348</v>
      </c>
      <c r="C53" s="97">
        <v>888</v>
      </c>
      <c r="D53" s="134" t="s">
        <v>240</v>
      </c>
      <c r="E53" s="52" t="s">
        <v>270</v>
      </c>
      <c r="F53" s="52"/>
      <c r="G53" s="101">
        <f>G54</f>
        <v>3.6</v>
      </c>
      <c r="H53" s="101">
        <f t="shared" ref="H53:I54" si="12">H54</f>
        <v>3.6</v>
      </c>
      <c r="I53" s="101">
        <f t="shared" si="12"/>
        <v>3.6</v>
      </c>
    </row>
    <row r="54" spans="1:9" ht="31.2" x14ac:dyDescent="0.3">
      <c r="A54" s="7" t="s">
        <v>83</v>
      </c>
      <c r="B54" s="12" t="s">
        <v>271</v>
      </c>
      <c r="C54" s="97">
        <v>888</v>
      </c>
      <c r="D54" s="134" t="s">
        <v>240</v>
      </c>
      <c r="E54" s="52" t="s">
        <v>270</v>
      </c>
      <c r="F54" s="200">
        <v>200</v>
      </c>
      <c r="G54" s="101">
        <f>G55</f>
        <v>3.6</v>
      </c>
      <c r="H54" s="101">
        <f t="shared" si="12"/>
        <v>3.6</v>
      </c>
      <c r="I54" s="101">
        <f t="shared" si="12"/>
        <v>3.6</v>
      </c>
    </row>
    <row r="55" spans="1:9" ht="31.2" x14ac:dyDescent="0.3">
      <c r="A55" s="7" t="s">
        <v>84</v>
      </c>
      <c r="B55" s="12" t="s">
        <v>34</v>
      </c>
      <c r="C55" s="97">
        <v>888</v>
      </c>
      <c r="D55" s="134" t="s">
        <v>240</v>
      </c>
      <c r="E55" s="52" t="s">
        <v>270</v>
      </c>
      <c r="F55" s="200">
        <v>240</v>
      </c>
      <c r="G55" s="101">
        <v>3.6</v>
      </c>
      <c r="H55" s="101">
        <v>3.6</v>
      </c>
      <c r="I55" s="101">
        <v>3.6</v>
      </c>
    </row>
    <row r="56" spans="1:9" ht="83.4" customHeight="1" x14ac:dyDescent="0.3">
      <c r="A56" s="7" t="s">
        <v>85</v>
      </c>
      <c r="B56" s="12" t="s">
        <v>349</v>
      </c>
      <c r="C56" s="97">
        <v>886</v>
      </c>
      <c r="D56" s="52" t="s">
        <v>240</v>
      </c>
      <c r="E56" s="52" t="s">
        <v>241</v>
      </c>
      <c r="F56" s="52"/>
      <c r="G56" s="101">
        <f t="shared" ref="G56:I57" si="13">G57</f>
        <v>0.2</v>
      </c>
      <c r="H56" s="101">
        <f t="shared" si="13"/>
        <v>0.1</v>
      </c>
      <c r="I56" s="101">
        <f t="shared" si="13"/>
        <v>0.1</v>
      </c>
    </row>
    <row r="57" spans="1:9" ht="19.95" customHeight="1" x14ac:dyDescent="0.3">
      <c r="A57" s="7" t="s">
        <v>86</v>
      </c>
      <c r="B57" s="9" t="s">
        <v>33</v>
      </c>
      <c r="C57" s="97">
        <v>886</v>
      </c>
      <c r="D57" s="52" t="s">
        <v>240</v>
      </c>
      <c r="E57" s="52" t="s">
        <v>241</v>
      </c>
      <c r="F57" s="52" t="s">
        <v>13</v>
      </c>
      <c r="G57" s="101">
        <f t="shared" si="13"/>
        <v>0.2</v>
      </c>
      <c r="H57" s="101">
        <f t="shared" si="13"/>
        <v>0.1</v>
      </c>
      <c r="I57" s="101">
        <f t="shared" si="13"/>
        <v>0.1</v>
      </c>
    </row>
    <row r="58" spans="1:9" ht="31.2" x14ac:dyDescent="0.3">
      <c r="A58" s="7" t="s">
        <v>87</v>
      </c>
      <c r="B58" s="128" t="s">
        <v>34</v>
      </c>
      <c r="C58" s="97">
        <v>886</v>
      </c>
      <c r="D58" s="52" t="s">
        <v>240</v>
      </c>
      <c r="E58" s="52" t="s">
        <v>241</v>
      </c>
      <c r="F58" s="52" t="s">
        <v>8</v>
      </c>
      <c r="G58" s="101">
        <v>0.2</v>
      </c>
      <c r="H58" s="101">
        <v>0.1</v>
      </c>
      <c r="I58" s="101">
        <v>0.1</v>
      </c>
    </row>
    <row r="59" spans="1:9" ht="15.6" x14ac:dyDescent="0.3">
      <c r="A59" s="7" t="s">
        <v>88</v>
      </c>
      <c r="B59" s="94" t="s">
        <v>80</v>
      </c>
      <c r="C59" s="97">
        <v>886</v>
      </c>
      <c r="D59" s="52" t="s">
        <v>79</v>
      </c>
      <c r="E59" s="52"/>
      <c r="F59" s="52"/>
      <c r="G59" s="101">
        <f>G60+G69</f>
        <v>113.2</v>
      </c>
      <c r="H59" s="101">
        <f t="shared" ref="H59:I59" si="14">H60+H69</f>
        <v>42.8</v>
      </c>
      <c r="I59" s="101">
        <f t="shared" si="14"/>
        <v>58.8</v>
      </c>
    </row>
    <row r="60" spans="1:9" ht="15.6" x14ac:dyDescent="0.3">
      <c r="A60" s="7" t="s">
        <v>89</v>
      </c>
      <c r="B60" s="98" t="s">
        <v>77</v>
      </c>
      <c r="C60" s="97">
        <v>886</v>
      </c>
      <c r="D60" s="100" t="s">
        <v>78</v>
      </c>
      <c r="E60" s="49"/>
      <c r="F60" s="49"/>
      <c r="G60" s="36">
        <f>G61</f>
        <v>113.2</v>
      </c>
      <c r="H60" s="36">
        <f t="shared" ref="H60:I64" si="15">H61</f>
        <v>42.8</v>
      </c>
      <c r="I60" s="36">
        <f t="shared" si="15"/>
        <v>58.8</v>
      </c>
    </row>
    <row r="61" spans="1:9" ht="35.25" customHeight="1" x14ac:dyDescent="0.3">
      <c r="A61" s="7" t="s">
        <v>90</v>
      </c>
      <c r="B61" s="99" t="s">
        <v>251</v>
      </c>
      <c r="C61" s="97">
        <v>886</v>
      </c>
      <c r="D61" s="100" t="s">
        <v>78</v>
      </c>
      <c r="E61" s="52" t="s">
        <v>208</v>
      </c>
      <c r="F61" s="49"/>
      <c r="G61" s="36">
        <f>G62</f>
        <v>113.2</v>
      </c>
      <c r="H61" s="36">
        <f t="shared" si="15"/>
        <v>42.8</v>
      </c>
      <c r="I61" s="36">
        <f t="shared" si="15"/>
        <v>58.8</v>
      </c>
    </row>
    <row r="62" spans="1:9" ht="39" customHeight="1" x14ac:dyDescent="0.3">
      <c r="A62" s="7" t="s">
        <v>91</v>
      </c>
      <c r="B62" s="165" t="s">
        <v>254</v>
      </c>
      <c r="C62" s="97">
        <v>886</v>
      </c>
      <c r="D62" s="49" t="s">
        <v>78</v>
      </c>
      <c r="E62" s="49" t="s">
        <v>211</v>
      </c>
      <c r="F62" s="49"/>
      <c r="G62" s="36">
        <f>G63+G66</f>
        <v>113.2</v>
      </c>
      <c r="H62" s="36">
        <f t="shared" ref="H62:I62" si="16">H63+H66</f>
        <v>42.8</v>
      </c>
      <c r="I62" s="36">
        <f t="shared" si="16"/>
        <v>58.8</v>
      </c>
    </row>
    <row r="63" spans="1:9" ht="102" customHeight="1" x14ac:dyDescent="0.3">
      <c r="A63" s="7" t="s">
        <v>98</v>
      </c>
      <c r="B63" s="12" t="s">
        <v>350</v>
      </c>
      <c r="C63" s="97">
        <v>886</v>
      </c>
      <c r="D63" s="49" t="s">
        <v>78</v>
      </c>
      <c r="E63" s="49" t="s">
        <v>212</v>
      </c>
      <c r="F63" s="49"/>
      <c r="G63" s="36">
        <f>G64</f>
        <v>113.2</v>
      </c>
      <c r="H63" s="36">
        <f t="shared" si="15"/>
        <v>42.8</v>
      </c>
      <c r="I63" s="36">
        <f t="shared" si="15"/>
        <v>58.8</v>
      </c>
    </row>
    <row r="64" spans="1:9" ht="15.6" x14ac:dyDescent="0.3">
      <c r="A64" s="7" t="s">
        <v>99</v>
      </c>
      <c r="B64" s="9" t="s">
        <v>33</v>
      </c>
      <c r="C64" s="97">
        <v>886</v>
      </c>
      <c r="D64" s="49" t="s">
        <v>78</v>
      </c>
      <c r="E64" s="49" t="s">
        <v>212</v>
      </c>
      <c r="F64" s="52" t="s">
        <v>13</v>
      </c>
      <c r="G64" s="36">
        <f>G65</f>
        <v>113.2</v>
      </c>
      <c r="H64" s="36">
        <f t="shared" si="15"/>
        <v>42.8</v>
      </c>
      <c r="I64" s="36">
        <f t="shared" si="15"/>
        <v>58.8</v>
      </c>
    </row>
    <row r="65" spans="1:11" ht="31.2" x14ac:dyDescent="0.3">
      <c r="A65" s="7" t="s">
        <v>100</v>
      </c>
      <c r="B65" s="128" t="s">
        <v>34</v>
      </c>
      <c r="C65" s="97">
        <v>886</v>
      </c>
      <c r="D65" s="49" t="s">
        <v>78</v>
      </c>
      <c r="E65" s="49" t="s">
        <v>212</v>
      </c>
      <c r="F65" s="52" t="s">
        <v>8</v>
      </c>
      <c r="G65" s="36">
        <v>113.2</v>
      </c>
      <c r="H65" s="36">
        <v>42.8</v>
      </c>
      <c r="I65" s="36">
        <v>58.8</v>
      </c>
    </row>
    <row r="66" spans="1:11" ht="105" hidden="1" customHeight="1" outlineLevel="1" x14ac:dyDescent="0.3">
      <c r="A66" s="7" t="s">
        <v>100</v>
      </c>
      <c r="B66" s="12" t="s">
        <v>354</v>
      </c>
      <c r="C66" s="97">
        <v>889</v>
      </c>
      <c r="D66" s="49" t="s">
        <v>121</v>
      </c>
      <c r="E66" s="49" t="s">
        <v>283</v>
      </c>
      <c r="F66" s="52"/>
      <c r="G66" s="36">
        <f>G67</f>
        <v>0</v>
      </c>
      <c r="H66" s="36">
        <f t="shared" ref="H66:I67" si="17">H67</f>
        <v>0</v>
      </c>
      <c r="I66" s="36">
        <f t="shared" si="17"/>
        <v>0</v>
      </c>
    </row>
    <row r="67" spans="1:11" ht="15.6" hidden="1" outlineLevel="1" x14ac:dyDescent="0.3">
      <c r="A67" s="7" t="s">
        <v>216</v>
      </c>
      <c r="B67" s="9" t="s">
        <v>33</v>
      </c>
      <c r="C67" s="97">
        <v>889</v>
      </c>
      <c r="D67" s="49" t="s">
        <v>78</v>
      </c>
      <c r="E67" s="49" t="s">
        <v>283</v>
      </c>
      <c r="F67" s="135" t="s">
        <v>13</v>
      </c>
      <c r="G67" s="36">
        <f>G68</f>
        <v>0</v>
      </c>
      <c r="H67" s="36">
        <f t="shared" si="17"/>
        <v>0</v>
      </c>
      <c r="I67" s="36">
        <f t="shared" si="17"/>
        <v>0</v>
      </c>
    </row>
    <row r="68" spans="1:11" ht="31.2" hidden="1" outlineLevel="1" x14ac:dyDescent="0.3">
      <c r="A68" s="7" t="s">
        <v>217</v>
      </c>
      <c r="B68" s="131" t="s">
        <v>34</v>
      </c>
      <c r="C68" s="97">
        <v>889</v>
      </c>
      <c r="D68" s="49" t="s">
        <v>78</v>
      </c>
      <c r="E68" s="49" t="s">
        <v>283</v>
      </c>
      <c r="F68" s="52" t="s">
        <v>8</v>
      </c>
      <c r="G68" s="36"/>
      <c r="H68" s="37"/>
      <c r="I68" s="37"/>
    </row>
    <row r="69" spans="1:11" ht="15.6" hidden="1" outlineLevel="1" x14ac:dyDescent="0.3">
      <c r="A69" s="7" t="s">
        <v>98</v>
      </c>
      <c r="B69" s="12" t="s">
        <v>92</v>
      </c>
      <c r="C69" s="97">
        <v>886</v>
      </c>
      <c r="D69" s="52" t="s">
        <v>93</v>
      </c>
      <c r="E69" s="49"/>
      <c r="F69" s="49"/>
      <c r="G69" s="36">
        <f>G70</f>
        <v>0</v>
      </c>
      <c r="H69" s="36">
        <f t="shared" ref="H69:I73" si="18">H70</f>
        <v>0</v>
      </c>
      <c r="I69" s="36">
        <f t="shared" si="18"/>
        <v>0</v>
      </c>
    </row>
    <row r="70" spans="1:11" ht="36" hidden="1" customHeight="1" outlineLevel="1" x14ac:dyDescent="0.3">
      <c r="A70" s="7" t="s">
        <v>99</v>
      </c>
      <c r="B70" s="99" t="s">
        <v>251</v>
      </c>
      <c r="C70" s="97">
        <v>886</v>
      </c>
      <c r="D70" s="100" t="s">
        <v>93</v>
      </c>
      <c r="E70" s="52" t="s">
        <v>208</v>
      </c>
      <c r="F70" s="49"/>
      <c r="G70" s="36">
        <f>G71</f>
        <v>0</v>
      </c>
      <c r="H70" s="36">
        <f t="shared" si="18"/>
        <v>0</v>
      </c>
      <c r="I70" s="36">
        <f t="shared" si="18"/>
        <v>0</v>
      </c>
    </row>
    <row r="71" spans="1:11" ht="38.25" hidden="1" customHeight="1" outlineLevel="1" x14ac:dyDescent="0.3">
      <c r="A71" s="7" t="s">
        <v>100</v>
      </c>
      <c r="B71" s="9" t="s">
        <v>344</v>
      </c>
      <c r="C71" s="97">
        <v>886</v>
      </c>
      <c r="D71" s="100" t="s">
        <v>93</v>
      </c>
      <c r="E71" s="49" t="s">
        <v>258</v>
      </c>
      <c r="F71" s="49"/>
      <c r="G71" s="36">
        <f>G72</f>
        <v>0</v>
      </c>
      <c r="H71" s="36">
        <f t="shared" si="18"/>
        <v>0</v>
      </c>
      <c r="I71" s="36">
        <f t="shared" si="18"/>
        <v>0</v>
      </c>
    </row>
    <row r="72" spans="1:11" ht="85.5" hidden="1" customHeight="1" outlineLevel="1" x14ac:dyDescent="0.3">
      <c r="A72" s="7" t="s">
        <v>216</v>
      </c>
      <c r="B72" s="99" t="s">
        <v>355</v>
      </c>
      <c r="C72" s="97">
        <v>886</v>
      </c>
      <c r="D72" s="100" t="s">
        <v>93</v>
      </c>
      <c r="E72" s="52" t="s">
        <v>257</v>
      </c>
      <c r="F72" s="49"/>
      <c r="G72" s="36">
        <f>G73</f>
        <v>0</v>
      </c>
      <c r="H72" s="36">
        <f t="shared" si="18"/>
        <v>0</v>
      </c>
      <c r="I72" s="36">
        <f t="shared" si="18"/>
        <v>0</v>
      </c>
    </row>
    <row r="73" spans="1:11" ht="18" hidden="1" customHeight="1" outlineLevel="1" x14ac:dyDescent="0.3">
      <c r="A73" s="7" t="s">
        <v>217</v>
      </c>
      <c r="B73" s="9" t="s">
        <v>33</v>
      </c>
      <c r="C73" s="97">
        <v>886</v>
      </c>
      <c r="D73" s="100" t="s">
        <v>93</v>
      </c>
      <c r="E73" s="52" t="s">
        <v>257</v>
      </c>
      <c r="F73" s="52" t="s">
        <v>13</v>
      </c>
      <c r="G73" s="36">
        <f>G74</f>
        <v>0</v>
      </c>
      <c r="H73" s="36">
        <f t="shared" si="18"/>
        <v>0</v>
      </c>
      <c r="I73" s="36">
        <f t="shared" si="18"/>
        <v>0</v>
      </c>
    </row>
    <row r="74" spans="1:11" ht="31.2" hidden="1" outlineLevel="1" x14ac:dyDescent="0.3">
      <c r="A74" s="7" t="s">
        <v>218</v>
      </c>
      <c r="B74" s="128" t="s">
        <v>34</v>
      </c>
      <c r="C74" s="97">
        <v>886</v>
      </c>
      <c r="D74" s="100" t="s">
        <v>93</v>
      </c>
      <c r="E74" s="52" t="s">
        <v>257</v>
      </c>
      <c r="F74" s="52" t="s">
        <v>8</v>
      </c>
      <c r="G74" s="36"/>
      <c r="H74" s="36"/>
      <c r="I74" s="36"/>
      <c r="J74" s="187"/>
      <c r="K74" s="188"/>
    </row>
    <row r="75" spans="1:11" ht="15.6" collapsed="1" x14ac:dyDescent="0.3">
      <c r="A75" s="7" t="s">
        <v>216</v>
      </c>
      <c r="B75" s="12" t="s">
        <v>94</v>
      </c>
      <c r="C75" s="97">
        <v>886</v>
      </c>
      <c r="D75" s="52" t="s">
        <v>3</v>
      </c>
      <c r="E75" s="49"/>
      <c r="F75" s="49"/>
      <c r="G75" s="36">
        <f>G76+G82</f>
        <v>274.5</v>
      </c>
      <c r="H75" s="36">
        <f>H76+H82</f>
        <v>274.5</v>
      </c>
      <c r="I75" s="36">
        <f>I76+I82</f>
        <v>274.5</v>
      </c>
    </row>
    <row r="76" spans="1:11" ht="15.6" hidden="1" outlineLevel="1" x14ac:dyDescent="0.3">
      <c r="A76" s="7" t="s">
        <v>63</v>
      </c>
      <c r="B76" s="12" t="s">
        <v>95</v>
      </c>
      <c r="C76" s="97">
        <v>886</v>
      </c>
      <c r="D76" s="52" t="s">
        <v>4</v>
      </c>
      <c r="E76" s="49"/>
      <c r="F76" s="49"/>
      <c r="G76" s="36">
        <f>G77</f>
        <v>0</v>
      </c>
      <c r="H76" s="36">
        <f t="shared" ref="H76:I80" si="19">H77</f>
        <v>0</v>
      </c>
      <c r="I76" s="36">
        <f t="shared" si="19"/>
        <v>0</v>
      </c>
    </row>
    <row r="77" spans="1:11" ht="36" hidden="1" customHeight="1" outlineLevel="1" x14ac:dyDescent="0.3">
      <c r="A77" s="7" t="s">
        <v>64</v>
      </c>
      <c r="B77" s="99" t="s">
        <v>136</v>
      </c>
      <c r="C77" s="97">
        <v>886</v>
      </c>
      <c r="D77" s="49" t="s">
        <v>4</v>
      </c>
      <c r="E77" s="49" t="s">
        <v>81</v>
      </c>
      <c r="F77" s="49"/>
      <c r="G77" s="36">
        <f>G78</f>
        <v>0</v>
      </c>
      <c r="H77" s="36">
        <f t="shared" si="19"/>
        <v>0</v>
      </c>
      <c r="I77" s="36">
        <f t="shared" si="19"/>
        <v>0</v>
      </c>
    </row>
    <row r="78" spans="1:11" ht="62.4" hidden="1" outlineLevel="1" x14ac:dyDescent="0.3">
      <c r="A78" s="7" t="s">
        <v>82</v>
      </c>
      <c r="B78" s="9" t="s">
        <v>137</v>
      </c>
      <c r="C78" s="97">
        <v>886</v>
      </c>
      <c r="D78" s="49" t="s">
        <v>4</v>
      </c>
      <c r="E78" s="49" t="s">
        <v>113</v>
      </c>
      <c r="F78" s="49"/>
      <c r="G78" s="36">
        <f>G79</f>
        <v>0</v>
      </c>
      <c r="H78" s="36">
        <f t="shared" si="19"/>
        <v>0</v>
      </c>
      <c r="I78" s="36">
        <f t="shared" si="19"/>
        <v>0</v>
      </c>
    </row>
    <row r="79" spans="1:11" ht="15.6" hidden="1" outlineLevel="1" x14ac:dyDescent="0.3">
      <c r="A79" s="7" t="s">
        <v>83</v>
      </c>
      <c r="B79" s="9" t="s">
        <v>96</v>
      </c>
      <c r="C79" s="97">
        <v>886</v>
      </c>
      <c r="D79" s="49" t="s">
        <v>4</v>
      </c>
      <c r="E79" s="49" t="s">
        <v>130</v>
      </c>
      <c r="F79" s="49"/>
      <c r="G79" s="36">
        <f>G80</f>
        <v>0</v>
      </c>
      <c r="H79" s="36">
        <f t="shared" si="19"/>
        <v>0</v>
      </c>
      <c r="I79" s="36">
        <f t="shared" si="19"/>
        <v>0</v>
      </c>
    </row>
    <row r="80" spans="1:11" ht="33.6" hidden="1" customHeight="1" outlineLevel="1" x14ac:dyDescent="0.3">
      <c r="A80" s="7" t="s">
        <v>84</v>
      </c>
      <c r="B80" s="102" t="s">
        <v>110</v>
      </c>
      <c r="C80" s="97">
        <v>886</v>
      </c>
      <c r="D80" s="49" t="s">
        <v>4</v>
      </c>
      <c r="E80" s="49" t="s">
        <v>130</v>
      </c>
      <c r="F80" s="52" t="s">
        <v>109</v>
      </c>
      <c r="G80" s="36">
        <f>G81</f>
        <v>0</v>
      </c>
      <c r="H80" s="36">
        <f t="shared" si="19"/>
        <v>0</v>
      </c>
      <c r="I80" s="36">
        <f t="shared" si="19"/>
        <v>0</v>
      </c>
    </row>
    <row r="81" spans="1:9" ht="15.6" hidden="1" outlineLevel="1" x14ac:dyDescent="0.3">
      <c r="A81" s="7" t="s">
        <v>85</v>
      </c>
      <c r="B81" s="102" t="s">
        <v>112</v>
      </c>
      <c r="C81" s="97">
        <v>886</v>
      </c>
      <c r="D81" s="49" t="s">
        <v>4</v>
      </c>
      <c r="E81" s="49" t="s">
        <v>130</v>
      </c>
      <c r="F81" s="52" t="s">
        <v>111</v>
      </c>
      <c r="G81" s="36"/>
      <c r="H81" s="36"/>
      <c r="I81" s="36"/>
    </row>
    <row r="82" spans="1:9" ht="15.6" collapsed="1" x14ac:dyDescent="0.3">
      <c r="A82" s="7" t="s">
        <v>217</v>
      </c>
      <c r="B82" s="12" t="s">
        <v>97</v>
      </c>
      <c r="C82" s="97">
        <v>886</v>
      </c>
      <c r="D82" s="52" t="s">
        <v>5</v>
      </c>
      <c r="E82" s="49"/>
      <c r="F82" s="49"/>
      <c r="G82" s="36">
        <f t="shared" ref="G82:I83" si="20">G83</f>
        <v>274.5</v>
      </c>
      <c r="H82" s="36">
        <f t="shared" si="20"/>
        <v>274.5</v>
      </c>
      <c r="I82" s="36">
        <f t="shared" si="20"/>
        <v>274.5</v>
      </c>
    </row>
    <row r="83" spans="1:9" ht="34.5" customHeight="1" x14ac:dyDescent="0.3">
      <c r="A83" s="7" t="s">
        <v>218</v>
      </c>
      <c r="B83" s="99" t="s">
        <v>251</v>
      </c>
      <c r="C83" s="97">
        <v>886</v>
      </c>
      <c r="D83" s="52" t="s">
        <v>5</v>
      </c>
      <c r="E83" s="52" t="s">
        <v>208</v>
      </c>
      <c r="F83" s="49"/>
      <c r="G83" s="36">
        <f t="shared" si="20"/>
        <v>274.5</v>
      </c>
      <c r="H83" s="36">
        <f t="shared" si="20"/>
        <v>274.5</v>
      </c>
      <c r="I83" s="36">
        <f t="shared" si="20"/>
        <v>274.5</v>
      </c>
    </row>
    <row r="84" spans="1:9" ht="33.6" customHeight="1" x14ac:dyDescent="0.3">
      <c r="A84" s="7" t="s">
        <v>219</v>
      </c>
      <c r="B84" s="9" t="s">
        <v>253</v>
      </c>
      <c r="C84" s="97">
        <v>886</v>
      </c>
      <c r="D84" s="49" t="s">
        <v>5</v>
      </c>
      <c r="E84" s="49" t="s">
        <v>213</v>
      </c>
      <c r="F84" s="49"/>
      <c r="G84" s="36">
        <f>G85+G88+G93</f>
        <v>274.5</v>
      </c>
      <c r="H84" s="36">
        <f t="shared" ref="H84:I84" si="21">H85+H88+H93</f>
        <v>274.5</v>
      </c>
      <c r="I84" s="36">
        <f t="shared" si="21"/>
        <v>274.5</v>
      </c>
    </row>
    <row r="85" spans="1:9" ht="65.400000000000006" customHeight="1" x14ac:dyDescent="0.3">
      <c r="A85" s="7" t="s">
        <v>220</v>
      </c>
      <c r="B85" s="9" t="s">
        <v>255</v>
      </c>
      <c r="C85" s="97">
        <v>886</v>
      </c>
      <c r="D85" s="49" t="s">
        <v>5</v>
      </c>
      <c r="E85" s="49" t="s">
        <v>242</v>
      </c>
      <c r="F85" s="49"/>
      <c r="G85" s="36">
        <f t="shared" ref="G85:I86" si="22">G86</f>
        <v>112.5</v>
      </c>
      <c r="H85" s="36">
        <f t="shared" si="22"/>
        <v>112.5</v>
      </c>
      <c r="I85" s="36">
        <f t="shared" si="22"/>
        <v>112.5</v>
      </c>
    </row>
    <row r="86" spans="1:9" ht="15.6" x14ac:dyDescent="0.3">
      <c r="A86" s="7" t="s">
        <v>221</v>
      </c>
      <c r="B86" s="9" t="s">
        <v>33</v>
      </c>
      <c r="C86" s="97">
        <v>886</v>
      </c>
      <c r="D86" s="49" t="s">
        <v>5</v>
      </c>
      <c r="E86" s="49" t="s">
        <v>242</v>
      </c>
      <c r="F86" s="52" t="s">
        <v>13</v>
      </c>
      <c r="G86" s="36">
        <f t="shared" si="22"/>
        <v>112.5</v>
      </c>
      <c r="H86" s="36">
        <f t="shared" si="22"/>
        <v>112.5</v>
      </c>
      <c r="I86" s="36">
        <f t="shared" si="22"/>
        <v>112.5</v>
      </c>
    </row>
    <row r="87" spans="1:9" ht="36" customHeight="1" x14ac:dyDescent="0.3">
      <c r="A87" s="7" t="s">
        <v>222</v>
      </c>
      <c r="B87" s="128" t="s">
        <v>34</v>
      </c>
      <c r="C87" s="97">
        <v>886</v>
      </c>
      <c r="D87" s="49" t="s">
        <v>5</v>
      </c>
      <c r="E87" s="49" t="s">
        <v>242</v>
      </c>
      <c r="F87" s="52" t="s">
        <v>8</v>
      </c>
      <c r="G87" s="36">
        <v>112.5</v>
      </c>
      <c r="H87" s="36">
        <v>112.5</v>
      </c>
      <c r="I87" s="36">
        <v>112.5</v>
      </c>
    </row>
    <row r="88" spans="1:9" ht="78" x14ac:dyDescent="0.3">
      <c r="A88" s="7" t="s">
        <v>223</v>
      </c>
      <c r="B88" s="9" t="s">
        <v>353</v>
      </c>
      <c r="C88" s="97">
        <v>886</v>
      </c>
      <c r="D88" s="49" t="s">
        <v>5</v>
      </c>
      <c r="E88" s="49" t="s">
        <v>243</v>
      </c>
      <c r="F88" s="49"/>
      <c r="G88" s="36">
        <f>G89+G91</f>
        <v>150</v>
      </c>
      <c r="H88" s="36">
        <f t="shared" ref="H88:I88" si="23">H89+H91</f>
        <v>150</v>
      </c>
      <c r="I88" s="36">
        <f t="shared" si="23"/>
        <v>150</v>
      </c>
    </row>
    <row r="89" spans="1:9" ht="19.2" customHeight="1" x14ac:dyDescent="0.3">
      <c r="A89" s="7" t="s">
        <v>224</v>
      </c>
      <c r="B89" s="9" t="s">
        <v>33</v>
      </c>
      <c r="C89" s="97">
        <v>886</v>
      </c>
      <c r="D89" s="49" t="s">
        <v>5</v>
      </c>
      <c r="E89" s="49" t="s">
        <v>243</v>
      </c>
      <c r="F89" s="52" t="s">
        <v>13</v>
      </c>
      <c r="G89" s="36">
        <f>G90</f>
        <v>150</v>
      </c>
      <c r="H89" s="36">
        <f>H90</f>
        <v>150</v>
      </c>
      <c r="I89" s="36">
        <f>I90</f>
        <v>150</v>
      </c>
    </row>
    <row r="90" spans="1:9" ht="31.2" x14ac:dyDescent="0.3">
      <c r="A90" s="7" t="s">
        <v>225</v>
      </c>
      <c r="B90" s="128" t="s">
        <v>34</v>
      </c>
      <c r="C90" s="97">
        <v>886</v>
      </c>
      <c r="D90" s="49" t="s">
        <v>5</v>
      </c>
      <c r="E90" s="49" t="s">
        <v>243</v>
      </c>
      <c r="F90" s="52" t="s">
        <v>8</v>
      </c>
      <c r="G90" s="36">
        <v>150</v>
      </c>
      <c r="H90" s="36">
        <v>150</v>
      </c>
      <c r="I90" s="36">
        <v>150</v>
      </c>
    </row>
    <row r="91" spans="1:9" ht="32.25" hidden="1" customHeight="1" outlineLevel="1" x14ac:dyDescent="0.3">
      <c r="A91" s="7" t="s">
        <v>263</v>
      </c>
      <c r="B91" s="199" t="s">
        <v>284</v>
      </c>
      <c r="C91" s="97">
        <v>889</v>
      </c>
      <c r="D91" s="49" t="s">
        <v>5</v>
      </c>
      <c r="E91" s="49" t="s">
        <v>243</v>
      </c>
      <c r="F91" s="52" t="s">
        <v>109</v>
      </c>
      <c r="G91" s="36">
        <f t="shared" ref="G91:I94" si="24">G92</f>
        <v>0</v>
      </c>
      <c r="H91" s="36">
        <f t="shared" si="24"/>
        <v>0</v>
      </c>
      <c r="I91" s="36">
        <f t="shared" si="24"/>
        <v>0</v>
      </c>
    </row>
    <row r="92" spans="1:9" ht="15.6" hidden="1" outlineLevel="1" x14ac:dyDescent="0.3">
      <c r="A92" s="7" t="s">
        <v>264</v>
      </c>
      <c r="B92" s="102" t="s">
        <v>285</v>
      </c>
      <c r="C92" s="97">
        <v>889</v>
      </c>
      <c r="D92" s="49" t="s">
        <v>5</v>
      </c>
      <c r="E92" s="49" t="s">
        <v>243</v>
      </c>
      <c r="F92" s="52" t="s">
        <v>111</v>
      </c>
      <c r="G92" s="36"/>
      <c r="H92" s="36"/>
      <c r="I92" s="36"/>
    </row>
    <row r="93" spans="1:9" ht="84.75" customHeight="1" collapsed="1" x14ac:dyDescent="0.3">
      <c r="A93" s="7" t="s">
        <v>226</v>
      </c>
      <c r="B93" s="9" t="s">
        <v>287</v>
      </c>
      <c r="C93" s="97">
        <v>886</v>
      </c>
      <c r="D93" s="49" t="s">
        <v>5</v>
      </c>
      <c r="E93" s="49" t="s">
        <v>286</v>
      </c>
      <c r="F93" s="49"/>
      <c r="G93" s="36">
        <f>G94</f>
        <v>12</v>
      </c>
      <c r="H93" s="36">
        <f t="shared" si="24"/>
        <v>12</v>
      </c>
      <c r="I93" s="36">
        <f t="shared" si="24"/>
        <v>12</v>
      </c>
    </row>
    <row r="94" spans="1:9" ht="15.6" x14ac:dyDescent="0.3">
      <c r="A94" s="7" t="s">
        <v>227</v>
      </c>
      <c r="B94" s="9" t="s">
        <v>33</v>
      </c>
      <c r="C94" s="97">
        <v>886</v>
      </c>
      <c r="D94" s="49" t="s">
        <v>5</v>
      </c>
      <c r="E94" s="49" t="s">
        <v>286</v>
      </c>
      <c r="F94" s="52" t="s">
        <v>13</v>
      </c>
      <c r="G94" s="36">
        <f>G95</f>
        <v>12</v>
      </c>
      <c r="H94" s="36">
        <f t="shared" si="24"/>
        <v>12</v>
      </c>
      <c r="I94" s="36">
        <f t="shared" si="24"/>
        <v>12</v>
      </c>
    </row>
    <row r="95" spans="1:9" ht="31.2" x14ac:dyDescent="0.3">
      <c r="A95" s="7" t="s">
        <v>229</v>
      </c>
      <c r="B95" s="128" t="s">
        <v>34</v>
      </c>
      <c r="C95" s="97">
        <v>886</v>
      </c>
      <c r="D95" s="49" t="s">
        <v>5</v>
      </c>
      <c r="E95" s="49" t="s">
        <v>286</v>
      </c>
      <c r="F95" s="52" t="s">
        <v>8</v>
      </c>
      <c r="G95" s="36">
        <v>12</v>
      </c>
      <c r="H95" s="37">
        <v>12</v>
      </c>
      <c r="I95" s="37">
        <v>12</v>
      </c>
    </row>
    <row r="96" spans="1:9" ht="51" customHeight="1" x14ac:dyDescent="0.3">
      <c r="A96" s="7" t="s">
        <v>230</v>
      </c>
      <c r="B96" s="12" t="s">
        <v>371</v>
      </c>
      <c r="C96" s="97">
        <v>886</v>
      </c>
      <c r="D96" s="49" t="s">
        <v>6</v>
      </c>
      <c r="E96" s="49"/>
      <c r="F96" s="49"/>
      <c r="G96" s="36">
        <f t="shared" ref="G96:I104" si="25">G97</f>
        <v>741.69999999999993</v>
      </c>
      <c r="H96" s="36">
        <f t="shared" si="25"/>
        <v>620.90000000000009</v>
      </c>
      <c r="I96" s="36">
        <f t="shared" si="25"/>
        <v>620.90000000000009</v>
      </c>
    </row>
    <row r="97" spans="1:9" ht="15.6" x14ac:dyDescent="0.3">
      <c r="A97" s="7" t="s">
        <v>231</v>
      </c>
      <c r="B97" s="12" t="s">
        <v>101</v>
      </c>
      <c r="C97" s="97">
        <v>886</v>
      </c>
      <c r="D97" s="52" t="s">
        <v>7</v>
      </c>
      <c r="E97" s="49"/>
      <c r="F97" s="49"/>
      <c r="G97" s="36">
        <f t="shared" si="25"/>
        <v>741.69999999999993</v>
      </c>
      <c r="H97" s="36">
        <f t="shared" si="25"/>
        <v>620.90000000000009</v>
      </c>
      <c r="I97" s="36">
        <f t="shared" si="25"/>
        <v>620.90000000000009</v>
      </c>
    </row>
    <row r="98" spans="1:9" ht="39" customHeight="1" x14ac:dyDescent="0.3">
      <c r="A98" s="7" t="s">
        <v>260</v>
      </c>
      <c r="B98" s="98" t="s">
        <v>72</v>
      </c>
      <c r="C98" s="97">
        <v>886</v>
      </c>
      <c r="D98" s="49" t="s">
        <v>7</v>
      </c>
      <c r="E98" s="49" t="s">
        <v>204</v>
      </c>
      <c r="F98" s="49"/>
      <c r="G98" s="36">
        <f t="shared" si="25"/>
        <v>741.69999999999993</v>
      </c>
      <c r="H98" s="36">
        <f t="shared" si="25"/>
        <v>620.90000000000009</v>
      </c>
      <c r="I98" s="36">
        <f t="shared" si="25"/>
        <v>620.90000000000009</v>
      </c>
    </row>
    <row r="99" spans="1:9" ht="38.25" customHeight="1" x14ac:dyDescent="0.3">
      <c r="A99" s="7" t="s">
        <v>261</v>
      </c>
      <c r="B99" s="99" t="s">
        <v>133</v>
      </c>
      <c r="C99" s="97">
        <v>886</v>
      </c>
      <c r="D99" s="49" t="s">
        <v>7</v>
      </c>
      <c r="E99" s="49" t="s">
        <v>205</v>
      </c>
      <c r="F99" s="49"/>
      <c r="G99" s="36">
        <f>G100+G103+G106</f>
        <v>741.69999999999993</v>
      </c>
      <c r="H99" s="36">
        <f t="shared" ref="H99:I99" si="26">H100+H103+H106</f>
        <v>620.90000000000009</v>
      </c>
      <c r="I99" s="36">
        <f t="shared" si="26"/>
        <v>620.90000000000009</v>
      </c>
    </row>
    <row r="100" spans="1:9" ht="35.25" customHeight="1" x14ac:dyDescent="0.3">
      <c r="A100" s="7" t="s">
        <v>262</v>
      </c>
      <c r="B100" s="146" t="s">
        <v>325</v>
      </c>
      <c r="C100" s="97">
        <v>886</v>
      </c>
      <c r="D100" s="169" t="s">
        <v>125</v>
      </c>
      <c r="E100" s="49" t="s">
        <v>322</v>
      </c>
      <c r="F100" s="147"/>
      <c r="G100" s="36">
        <f>G101</f>
        <v>19.899999999999999</v>
      </c>
      <c r="H100" s="36">
        <f t="shared" ref="H100:I101" si="27">H101</f>
        <v>0</v>
      </c>
      <c r="I100" s="36">
        <f t="shared" si="27"/>
        <v>0</v>
      </c>
    </row>
    <row r="101" spans="1:9" ht="18.75" customHeight="1" x14ac:dyDescent="0.3">
      <c r="A101" s="7" t="s">
        <v>263</v>
      </c>
      <c r="B101" s="137" t="s">
        <v>248</v>
      </c>
      <c r="C101" s="97">
        <v>886</v>
      </c>
      <c r="D101" s="169" t="s">
        <v>125</v>
      </c>
      <c r="E101" s="49" t="s">
        <v>322</v>
      </c>
      <c r="F101" s="147" t="s">
        <v>16</v>
      </c>
      <c r="G101" s="36">
        <f>G102</f>
        <v>19.899999999999999</v>
      </c>
      <c r="H101" s="36">
        <f t="shared" si="27"/>
        <v>0</v>
      </c>
      <c r="I101" s="36">
        <f t="shared" si="27"/>
        <v>0</v>
      </c>
    </row>
    <row r="102" spans="1:9" ht="16.5" customHeight="1" x14ac:dyDescent="0.3">
      <c r="A102" s="7" t="s">
        <v>264</v>
      </c>
      <c r="B102" s="137" t="s">
        <v>323</v>
      </c>
      <c r="C102" s="97">
        <v>886</v>
      </c>
      <c r="D102" s="169" t="s">
        <v>125</v>
      </c>
      <c r="E102" s="49" t="s">
        <v>322</v>
      </c>
      <c r="F102" s="147" t="s">
        <v>324</v>
      </c>
      <c r="G102" s="36">
        <v>19.899999999999999</v>
      </c>
      <c r="H102" s="36"/>
      <c r="I102" s="36"/>
    </row>
    <row r="103" spans="1:9" ht="99.75" customHeight="1" x14ac:dyDescent="0.3">
      <c r="A103" s="7" t="s">
        <v>265</v>
      </c>
      <c r="B103" s="9" t="s">
        <v>364</v>
      </c>
      <c r="C103" s="97">
        <v>886</v>
      </c>
      <c r="D103" s="49" t="s">
        <v>7</v>
      </c>
      <c r="E103" s="49" t="s">
        <v>246</v>
      </c>
      <c r="F103" s="49"/>
      <c r="G103" s="36">
        <f t="shared" si="25"/>
        <v>553.4</v>
      </c>
      <c r="H103" s="36">
        <f t="shared" si="25"/>
        <v>477.1</v>
      </c>
      <c r="I103" s="36">
        <f t="shared" si="25"/>
        <v>477.1</v>
      </c>
    </row>
    <row r="104" spans="1:9" ht="15.6" x14ac:dyDescent="0.3">
      <c r="A104" s="7" t="s">
        <v>266</v>
      </c>
      <c r="B104" s="9" t="s">
        <v>248</v>
      </c>
      <c r="C104" s="97">
        <v>886</v>
      </c>
      <c r="D104" s="49" t="s">
        <v>7</v>
      </c>
      <c r="E104" s="49" t="s">
        <v>246</v>
      </c>
      <c r="F104" s="49" t="s">
        <v>16</v>
      </c>
      <c r="G104" s="36">
        <f t="shared" si="25"/>
        <v>553.4</v>
      </c>
      <c r="H104" s="36">
        <f t="shared" si="25"/>
        <v>477.1</v>
      </c>
      <c r="I104" s="36">
        <f t="shared" si="25"/>
        <v>477.1</v>
      </c>
    </row>
    <row r="105" spans="1:9" ht="15.6" x14ac:dyDescent="0.3">
      <c r="A105" s="7" t="s">
        <v>276</v>
      </c>
      <c r="B105" s="9" t="s">
        <v>102</v>
      </c>
      <c r="C105" s="97">
        <v>886</v>
      </c>
      <c r="D105" s="49" t="s">
        <v>7</v>
      </c>
      <c r="E105" s="49" t="s">
        <v>246</v>
      </c>
      <c r="F105" s="49" t="s">
        <v>15</v>
      </c>
      <c r="G105" s="36">
        <v>553.4</v>
      </c>
      <c r="H105" s="36">
        <v>477.1</v>
      </c>
      <c r="I105" s="36">
        <v>477.1</v>
      </c>
    </row>
    <row r="106" spans="1:9" ht="72.75" customHeight="1" x14ac:dyDescent="0.3">
      <c r="A106" s="7" t="s">
        <v>277</v>
      </c>
      <c r="B106" s="206" t="s">
        <v>370</v>
      </c>
      <c r="C106" s="97">
        <v>886</v>
      </c>
      <c r="D106" s="49" t="s">
        <v>7</v>
      </c>
      <c r="E106" s="49" t="s">
        <v>361</v>
      </c>
      <c r="F106" s="49"/>
      <c r="G106" s="36">
        <f t="shared" ref="G106:I107" si="28">G107</f>
        <v>168.4</v>
      </c>
      <c r="H106" s="36">
        <f t="shared" si="28"/>
        <v>143.80000000000001</v>
      </c>
      <c r="I106" s="36">
        <f t="shared" si="28"/>
        <v>143.80000000000001</v>
      </c>
    </row>
    <row r="107" spans="1:9" ht="15.6" x14ac:dyDescent="0.3">
      <c r="A107" s="7" t="s">
        <v>278</v>
      </c>
      <c r="B107" s="9" t="s">
        <v>248</v>
      </c>
      <c r="C107" s="97">
        <v>886</v>
      </c>
      <c r="D107" s="49" t="s">
        <v>7</v>
      </c>
      <c r="E107" s="49" t="s">
        <v>361</v>
      </c>
      <c r="F107" s="49" t="s">
        <v>16</v>
      </c>
      <c r="G107" s="36">
        <f t="shared" si="28"/>
        <v>168.4</v>
      </c>
      <c r="H107" s="36">
        <f t="shared" si="28"/>
        <v>143.80000000000001</v>
      </c>
      <c r="I107" s="36">
        <f t="shared" si="28"/>
        <v>143.80000000000001</v>
      </c>
    </row>
    <row r="108" spans="1:9" ht="15.6" x14ac:dyDescent="0.3">
      <c r="A108" s="7" t="s">
        <v>279</v>
      </c>
      <c r="B108" s="9" t="s">
        <v>102</v>
      </c>
      <c r="C108" s="97">
        <v>886</v>
      </c>
      <c r="D108" s="49" t="s">
        <v>7</v>
      </c>
      <c r="E108" s="49" t="s">
        <v>361</v>
      </c>
      <c r="F108" s="49" t="s">
        <v>15</v>
      </c>
      <c r="G108" s="36">
        <v>168.4</v>
      </c>
      <c r="H108" s="36">
        <v>143.80000000000001</v>
      </c>
      <c r="I108" s="36">
        <v>143.80000000000001</v>
      </c>
    </row>
    <row r="109" spans="1:9" ht="15.6" x14ac:dyDescent="0.3">
      <c r="A109" s="7" t="s">
        <v>289</v>
      </c>
      <c r="B109" s="9" t="s">
        <v>138</v>
      </c>
      <c r="C109" s="97"/>
      <c r="D109" s="49"/>
      <c r="E109" s="49"/>
      <c r="F109" s="49"/>
      <c r="G109" s="166"/>
      <c r="H109" s="186">
        <v>200</v>
      </c>
      <c r="I109" s="186">
        <v>400</v>
      </c>
    </row>
    <row r="110" spans="1:9" ht="15.6" x14ac:dyDescent="0.3">
      <c r="A110" s="7"/>
      <c r="B110" s="9" t="s">
        <v>236</v>
      </c>
      <c r="C110" s="167"/>
      <c r="D110" s="49"/>
      <c r="E110" s="49"/>
      <c r="F110" s="7"/>
      <c r="G110" s="166">
        <f>G11</f>
        <v>7500.3999999999987</v>
      </c>
      <c r="H110" s="166">
        <f>H11</f>
        <v>6694.9</v>
      </c>
      <c r="I110" s="166">
        <f>I11</f>
        <v>6712</v>
      </c>
    </row>
    <row r="111" spans="1:9" ht="15.6" x14ac:dyDescent="0.3">
      <c r="A111" s="14"/>
      <c r="B111" s="15"/>
      <c r="C111" s="103"/>
      <c r="D111" s="168"/>
      <c r="E111" s="168"/>
      <c r="F111" s="14"/>
      <c r="G111" s="118"/>
      <c r="H111" s="119"/>
      <c r="I111" s="119"/>
    </row>
  </sheetData>
  <mergeCells count="6">
    <mergeCell ref="A6:F6"/>
    <mergeCell ref="G1:I1"/>
    <mergeCell ref="G2:I2"/>
    <mergeCell ref="G3:I3"/>
    <mergeCell ref="G4:I4"/>
    <mergeCell ref="A5:F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7"/>
  <sheetViews>
    <sheetView zoomScale="70" zoomScaleNormal="70" zoomScaleSheetLayoutView="80" workbookViewId="0">
      <selection activeCell="R11" sqref="R11"/>
    </sheetView>
  </sheetViews>
  <sheetFormatPr defaultColWidth="8.88671875" defaultRowHeight="13.2" outlineLevelRow="1" x14ac:dyDescent="0.25"/>
  <cols>
    <col min="1" max="1" width="8.33203125" style="17" customWidth="1"/>
    <col min="2" max="2" width="71.44140625" style="127" customWidth="1"/>
    <col min="3" max="3" width="16.109375" style="114" customWidth="1"/>
    <col min="4" max="5" width="12.33203125" style="114" customWidth="1"/>
    <col min="6" max="6" width="11.5546875" style="114" customWidth="1"/>
    <col min="7" max="8" width="11.6640625" style="93" customWidth="1"/>
    <col min="9" max="16384" width="8.88671875" style="93"/>
  </cols>
  <sheetData>
    <row r="1" spans="1:8" s="8" customFormat="1" x14ac:dyDescent="0.25">
      <c r="A1" s="69"/>
      <c r="B1" s="122"/>
      <c r="C1" s="70"/>
      <c r="D1" s="70"/>
      <c r="E1" s="70"/>
      <c r="F1" s="231" t="s">
        <v>245</v>
      </c>
      <c r="G1" s="231"/>
      <c r="H1" s="231"/>
    </row>
    <row r="2" spans="1:8" s="8" customFormat="1" x14ac:dyDescent="0.25">
      <c r="A2" s="69"/>
      <c r="B2" s="122"/>
      <c r="C2" s="70"/>
      <c r="D2" s="70"/>
      <c r="E2" s="71"/>
      <c r="F2" s="237" t="s">
        <v>139</v>
      </c>
      <c r="G2" s="237"/>
      <c r="H2" s="237"/>
    </row>
    <row r="3" spans="1:8" s="8" customFormat="1" x14ac:dyDescent="0.25">
      <c r="A3" s="69"/>
      <c r="B3" s="122"/>
      <c r="C3" s="70"/>
      <c r="D3" s="104"/>
      <c r="E3" s="70"/>
      <c r="F3" s="233" t="s">
        <v>392</v>
      </c>
      <c r="G3" s="233"/>
      <c r="H3" s="233"/>
    </row>
    <row r="4" spans="1:8" s="8" customFormat="1" ht="27" customHeight="1" x14ac:dyDescent="0.25">
      <c r="A4" s="69"/>
      <c r="B4" s="122"/>
      <c r="C4" s="70"/>
      <c r="D4" s="104"/>
      <c r="E4" s="238" t="s">
        <v>379</v>
      </c>
      <c r="F4" s="238"/>
      <c r="G4" s="238"/>
      <c r="H4" s="238"/>
    </row>
    <row r="5" spans="1:8" s="8" customFormat="1" x14ac:dyDescent="0.25">
      <c r="A5" s="69"/>
      <c r="B5" s="122"/>
      <c r="C5" s="70"/>
      <c r="D5" s="105"/>
      <c r="E5" s="70"/>
      <c r="F5" s="105"/>
    </row>
    <row r="6" spans="1:8" s="8" customFormat="1" x14ac:dyDescent="0.25">
      <c r="A6" s="69"/>
      <c r="B6" s="122"/>
      <c r="C6" s="70"/>
      <c r="D6" s="105"/>
      <c r="E6" s="70"/>
      <c r="F6" s="105"/>
    </row>
    <row r="7" spans="1:8" s="150" customFormat="1" ht="54.75" customHeight="1" x14ac:dyDescent="0.3">
      <c r="A7" s="239" t="s">
        <v>380</v>
      </c>
      <c r="B7" s="239"/>
      <c r="C7" s="239"/>
      <c r="D7" s="239"/>
      <c r="E7" s="239"/>
      <c r="F7" s="239"/>
      <c r="G7" s="239"/>
    </row>
    <row r="8" spans="1:8" ht="27.75" customHeight="1" x14ac:dyDescent="0.25">
      <c r="F8" s="138"/>
    </row>
    <row r="9" spans="1:8" ht="42" customHeight="1" x14ac:dyDescent="0.25">
      <c r="A9" s="5" t="s">
        <v>18</v>
      </c>
      <c r="B9" s="123" t="s">
        <v>19</v>
      </c>
      <c r="C9" s="4" t="s">
        <v>20</v>
      </c>
      <c r="D9" s="4" t="s">
        <v>9</v>
      </c>
      <c r="E9" s="4" t="s">
        <v>14</v>
      </c>
      <c r="F9" s="13" t="s">
        <v>312</v>
      </c>
      <c r="G9" s="13" t="s">
        <v>359</v>
      </c>
      <c r="H9" s="13" t="s">
        <v>374</v>
      </c>
    </row>
    <row r="10" spans="1:8" ht="15.6" x14ac:dyDescent="0.3">
      <c r="A10" s="90"/>
      <c r="B10" s="124">
        <v>1</v>
      </c>
      <c r="C10" s="106">
        <v>2</v>
      </c>
      <c r="D10" s="106">
        <v>3</v>
      </c>
      <c r="E10" s="106">
        <v>4</v>
      </c>
      <c r="F10" s="106">
        <v>5</v>
      </c>
      <c r="G10" s="107"/>
      <c r="H10" s="107"/>
    </row>
    <row r="11" spans="1:8" s="110" customFormat="1" ht="34.950000000000003" customHeight="1" x14ac:dyDescent="0.3">
      <c r="A11" s="4" t="s">
        <v>21</v>
      </c>
      <c r="B11" s="125" t="s">
        <v>251</v>
      </c>
      <c r="C11" s="50" t="s">
        <v>208</v>
      </c>
      <c r="D11" s="108"/>
      <c r="E11" s="108"/>
      <c r="F11" s="109">
        <f>F12+F28+F39+F59</f>
        <v>706.99999999999989</v>
      </c>
      <c r="G11" s="109">
        <f>G12+G28+G39+G59</f>
        <v>599.5</v>
      </c>
      <c r="H11" s="109">
        <f>H12+H28+H39+H59</f>
        <v>615.49999999999989</v>
      </c>
    </row>
    <row r="12" spans="1:8" s="110" customFormat="1" ht="46.2" customHeight="1" x14ac:dyDescent="0.3">
      <c r="A12" s="4" t="s">
        <v>22</v>
      </c>
      <c r="B12" s="130" t="s">
        <v>250</v>
      </c>
      <c r="C12" s="50" t="s">
        <v>209</v>
      </c>
      <c r="D12" s="51"/>
      <c r="E12" s="111"/>
      <c r="F12" s="109">
        <f>F13+F18+F23</f>
        <v>252.89999999999998</v>
      </c>
      <c r="G12" s="109">
        <f t="shared" ref="G12:H12" si="0">G13+G18+G23</f>
        <v>185.79999999999998</v>
      </c>
      <c r="H12" s="109">
        <f t="shared" si="0"/>
        <v>185.79999999999998</v>
      </c>
    </row>
    <row r="13" spans="1:8" s="110" customFormat="1" ht="110.4" customHeight="1" x14ac:dyDescent="0.3">
      <c r="A13" s="4" t="s">
        <v>23</v>
      </c>
      <c r="B13" s="12" t="s">
        <v>252</v>
      </c>
      <c r="C13" s="49" t="s">
        <v>210</v>
      </c>
      <c r="D13" s="52"/>
      <c r="E13" s="91"/>
      <c r="F13" s="92">
        <f>F14</f>
        <v>249.1</v>
      </c>
      <c r="G13" s="92">
        <f t="shared" ref="G13:H16" si="1">G14</f>
        <v>182.1</v>
      </c>
      <c r="H13" s="92">
        <f t="shared" si="1"/>
        <v>182.1</v>
      </c>
    </row>
    <row r="14" spans="1:8" s="110" customFormat="1" ht="33.75" customHeight="1" x14ac:dyDescent="0.3">
      <c r="A14" s="4" t="s">
        <v>24</v>
      </c>
      <c r="B14" s="9" t="s">
        <v>33</v>
      </c>
      <c r="C14" s="49" t="s">
        <v>210</v>
      </c>
      <c r="D14" s="52" t="s">
        <v>13</v>
      </c>
      <c r="E14" s="91"/>
      <c r="F14" s="92">
        <f>F15</f>
        <v>249.1</v>
      </c>
      <c r="G14" s="92">
        <f t="shared" si="1"/>
        <v>182.1</v>
      </c>
      <c r="H14" s="92">
        <f t="shared" si="1"/>
        <v>182.1</v>
      </c>
    </row>
    <row r="15" spans="1:8" s="110" customFormat="1" ht="33.75" customHeight="1" x14ac:dyDescent="0.3">
      <c r="A15" s="4" t="s">
        <v>25</v>
      </c>
      <c r="B15" s="131" t="s">
        <v>34</v>
      </c>
      <c r="C15" s="49" t="s">
        <v>210</v>
      </c>
      <c r="D15" s="52" t="s">
        <v>8</v>
      </c>
      <c r="E15" s="91"/>
      <c r="F15" s="92">
        <f>F16</f>
        <v>249.1</v>
      </c>
      <c r="G15" s="92">
        <f t="shared" si="1"/>
        <v>182.1</v>
      </c>
      <c r="H15" s="92">
        <f t="shared" si="1"/>
        <v>182.1</v>
      </c>
    </row>
    <row r="16" spans="1:8" s="110" customFormat="1" ht="22.95" customHeight="1" x14ac:dyDescent="0.3">
      <c r="A16" s="4" t="s">
        <v>26</v>
      </c>
      <c r="B16" s="94" t="s">
        <v>114</v>
      </c>
      <c r="C16" s="49" t="s">
        <v>210</v>
      </c>
      <c r="D16" s="52" t="s">
        <v>8</v>
      </c>
      <c r="E16" s="91" t="s">
        <v>190</v>
      </c>
      <c r="F16" s="92">
        <f>F17</f>
        <v>249.1</v>
      </c>
      <c r="G16" s="92">
        <f t="shared" si="1"/>
        <v>182.1</v>
      </c>
      <c r="H16" s="92">
        <f t="shared" si="1"/>
        <v>182.1</v>
      </c>
    </row>
    <row r="17" spans="1:8" s="110" customFormat="1" ht="33.75" customHeight="1" x14ac:dyDescent="0.3">
      <c r="A17" s="4" t="s">
        <v>35</v>
      </c>
      <c r="B17" s="102" t="s">
        <v>293</v>
      </c>
      <c r="C17" s="49" t="s">
        <v>210</v>
      </c>
      <c r="D17" s="52" t="s">
        <v>8</v>
      </c>
      <c r="E17" s="91" t="s">
        <v>244</v>
      </c>
      <c r="F17" s="92">
        <f>'4- ведомственная'!G52</f>
        <v>249.1</v>
      </c>
      <c r="G17" s="92">
        <f>'4- ведомственная'!H52</f>
        <v>182.1</v>
      </c>
      <c r="H17" s="92">
        <f>'4- ведомственная'!I52</f>
        <v>182.1</v>
      </c>
    </row>
    <row r="18" spans="1:8" s="110" customFormat="1" ht="102.75" customHeight="1" x14ac:dyDescent="0.3">
      <c r="A18" s="4" t="s">
        <v>36</v>
      </c>
      <c r="B18" s="9" t="s">
        <v>348</v>
      </c>
      <c r="C18" s="52" t="s">
        <v>270</v>
      </c>
      <c r="D18" s="52"/>
      <c r="E18" s="91"/>
      <c r="F18" s="92">
        <f>F19</f>
        <v>3.6</v>
      </c>
      <c r="G18" s="92">
        <f t="shared" ref="G18:H21" si="2">G19</f>
        <v>3.6</v>
      </c>
      <c r="H18" s="92">
        <f t="shared" si="2"/>
        <v>3.6</v>
      </c>
    </row>
    <row r="19" spans="1:8" s="110" customFormat="1" ht="33.75" customHeight="1" x14ac:dyDescent="0.3">
      <c r="A19" s="4" t="s">
        <v>37</v>
      </c>
      <c r="B19" s="9" t="s">
        <v>33</v>
      </c>
      <c r="C19" s="52" t="s">
        <v>270</v>
      </c>
      <c r="D19" s="52" t="s">
        <v>13</v>
      </c>
      <c r="E19" s="91"/>
      <c r="F19" s="92">
        <f>F20</f>
        <v>3.6</v>
      </c>
      <c r="G19" s="92">
        <f t="shared" si="2"/>
        <v>3.6</v>
      </c>
      <c r="H19" s="92">
        <f t="shared" si="2"/>
        <v>3.6</v>
      </c>
    </row>
    <row r="20" spans="1:8" s="110" customFormat="1" ht="33.75" customHeight="1" x14ac:dyDescent="0.3">
      <c r="A20" s="4" t="s">
        <v>65</v>
      </c>
      <c r="B20" s="131" t="s">
        <v>34</v>
      </c>
      <c r="C20" s="52" t="s">
        <v>270</v>
      </c>
      <c r="D20" s="52" t="s">
        <v>8</v>
      </c>
      <c r="E20" s="91"/>
      <c r="F20" s="92">
        <f>F21</f>
        <v>3.6</v>
      </c>
      <c r="G20" s="92">
        <f t="shared" si="2"/>
        <v>3.6</v>
      </c>
      <c r="H20" s="92">
        <f t="shared" si="2"/>
        <v>3.6</v>
      </c>
    </row>
    <row r="21" spans="1:8" s="110" customFormat="1" ht="33.75" customHeight="1" x14ac:dyDescent="0.3">
      <c r="A21" s="4" t="s">
        <v>66</v>
      </c>
      <c r="B21" s="94" t="s">
        <v>114</v>
      </c>
      <c r="C21" s="52" t="s">
        <v>270</v>
      </c>
      <c r="D21" s="52" t="s">
        <v>8</v>
      </c>
      <c r="E21" s="91" t="s">
        <v>190</v>
      </c>
      <c r="F21" s="92">
        <f>F22</f>
        <v>3.6</v>
      </c>
      <c r="G21" s="92">
        <f t="shared" si="2"/>
        <v>3.6</v>
      </c>
      <c r="H21" s="92">
        <f t="shared" si="2"/>
        <v>3.6</v>
      </c>
    </row>
    <row r="22" spans="1:8" s="110" customFormat="1" ht="33.75" customHeight="1" x14ac:dyDescent="0.3">
      <c r="A22" s="4" t="s">
        <v>38</v>
      </c>
      <c r="B22" s="102" t="s">
        <v>293</v>
      </c>
      <c r="C22" s="52" t="s">
        <v>270</v>
      </c>
      <c r="D22" s="52" t="s">
        <v>8</v>
      </c>
      <c r="E22" s="91" t="s">
        <v>244</v>
      </c>
      <c r="F22" s="92">
        <f>'4- ведомственная'!G55</f>
        <v>3.6</v>
      </c>
      <c r="G22" s="92">
        <f>'4- ведомственная'!H55</f>
        <v>3.6</v>
      </c>
      <c r="H22" s="92">
        <f>'4- ведомственная'!I55</f>
        <v>3.6</v>
      </c>
    </row>
    <row r="23" spans="1:8" s="110" customFormat="1" ht="95.4" customHeight="1" x14ac:dyDescent="0.3">
      <c r="A23" s="4" t="s">
        <v>39</v>
      </c>
      <c r="B23" s="12" t="s">
        <v>349</v>
      </c>
      <c r="C23" s="52" t="s">
        <v>241</v>
      </c>
      <c r="D23" s="52"/>
      <c r="E23" s="91"/>
      <c r="F23" s="92">
        <f>F24</f>
        <v>0.2</v>
      </c>
      <c r="G23" s="92">
        <f t="shared" ref="G23:H26" si="3">G24</f>
        <v>0.1</v>
      </c>
      <c r="H23" s="92">
        <f t="shared" si="3"/>
        <v>0.1</v>
      </c>
    </row>
    <row r="24" spans="1:8" s="110" customFormat="1" ht="33.75" customHeight="1" x14ac:dyDescent="0.3">
      <c r="A24" s="4" t="s">
        <v>40</v>
      </c>
      <c r="B24" s="9" t="s">
        <v>33</v>
      </c>
      <c r="C24" s="52" t="s">
        <v>241</v>
      </c>
      <c r="D24" s="52" t="s">
        <v>13</v>
      </c>
      <c r="E24" s="91"/>
      <c r="F24" s="92">
        <f>F25</f>
        <v>0.2</v>
      </c>
      <c r="G24" s="92">
        <f t="shared" si="3"/>
        <v>0.1</v>
      </c>
      <c r="H24" s="92">
        <f t="shared" si="3"/>
        <v>0.1</v>
      </c>
    </row>
    <row r="25" spans="1:8" s="110" customFormat="1" ht="33.75" customHeight="1" x14ac:dyDescent="0.3">
      <c r="A25" s="4" t="s">
        <v>41</v>
      </c>
      <c r="B25" s="131" t="s">
        <v>34</v>
      </c>
      <c r="C25" s="52" t="s">
        <v>241</v>
      </c>
      <c r="D25" s="52" t="s">
        <v>8</v>
      </c>
      <c r="E25" s="91"/>
      <c r="F25" s="92">
        <f>F26</f>
        <v>0.2</v>
      </c>
      <c r="G25" s="92">
        <f t="shared" si="3"/>
        <v>0.1</v>
      </c>
      <c r="H25" s="92">
        <f t="shared" si="3"/>
        <v>0.1</v>
      </c>
    </row>
    <row r="26" spans="1:8" s="110" customFormat="1" ht="22.2" customHeight="1" x14ac:dyDescent="0.3">
      <c r="A26" s="4" t="s">
        <v>42</v>
      </c>
      <c r="B26" s="94" t="s">
        <v>114</v>
      </c>
      <c r="C26" s="52" t="s">
        <v>241</v>
      </c>
      <c r="D26" s="52" t="s">
        <v>8</v>
      </c>
      <c r="E26" s="91" t="s">
        <v>190</v>
      </c>
      <c r="F26" s="92">
        <f>F27</f>
        <v>0.2</v>
      </c>
      <c r="G26" s="92">
        <f t="shared" si="3"/>
        <v>0.1</v>
      </c>
      <c r="H26" s="92">
        <f t="shared" si="3"/>
        <v>0.1</v>
      </c>
    </row>
    <row r="27" spans="1:8" s="110" customFormat="1" ht="33.75" customHeight="1" x14ac:dyDescent="0.3">
      <c r="A27" s="4" t="s">
        <v>43</v>
      </c>
      <c r="B27" s="102" t="s">
        <v>293</v>
      </c>
      <c r="C27" s="52" t="s">
        <v>241</v>
      </c>
      <c r="D27" s="52" t="s">
        <v>8</v>
      </c>
      <c r="E27" s="91" t="s">
        <v>244</v>
      </c>
      <c r="F27" s="92">
        <f>'4- ведомственная'!G58</f>
        <v>0.2</v>
      </c>
      <c r="G27" s="92">
        <f>'4- ведомственная'!H58</f>
        <v>0.1</v>
      </c>
      <c r="H27" s="92">
        <f>'4- ведомственная'!I58</f>
        <v>0.1</v>
      </c>
    </row>
    <row r="28" spans="1:8" s="110" customFormat="1" ht="46.2" customHeight="1" x14ac:dyDescent="0.3">
      <c r="A28" s="4" t="s">
        <v>70</v>
      </c>
      <c r="B28" s="130" t="s">
        <v>254</v>
      </c>
      <c r="C28" s="50" t="s">
        <v>214</v>
      </c>
      <c r="D28" s="108"/>
      <c r="E28" s="108"/>
      <c r="F28" s="109">
        <f>F29+F34</f>
        <v>113.2</v>
      </c>
      <c r="G28" s="109">
        <f t="shared" ref="G28:H28" si="4">G29+G34</f>
        <v>42.8</v>
      </c>
      <c r="H28" s="109">
        <f t="shared" si="4"/>
        <v>58.8</v>
      </c>
    </row>
    <row r="29" spans="1:8" s="110" customFormat="1" ht="99.75" customHeight="1" x14ac:dyDescent="0.3">
      <c r="A29" s="4" t="s">
        <v>71</v>
      </c>
      <c r="B29" s="12" t="s">
        <v>350</v>
      </c>
      <c r="C29" s="49" t="s">
        <v>215</v>
      </c>
      <c r="D29" s="108"/>
      <c r="E29" s="108"/>
      <c r="F29" s="92">
        <f>F30</f>
        <v>113.2</v>
      </c>
      <c r="G29" s="92">
        <f t="shared" ref="G29:H32" si="5">G30</f>
        <v>42.8</v>
      </c>
      <c r="H29" s="92">
        <f t="shared" si="5"/>
        <v>58.8</v>
      </c>
    </row>
    <row r="30" spans="1:8" s="110" customFormat="1" ht="33.6" customHeight="1" x14ac:dyDescent="0.3">
      <c r="A30" s="4" t="s">
        <v>44</v>
      </c>
      <c r="B30" s="9" t="s">
        <v>33</v>
      </c>
      <c r="C30" s="49" t="s">
        <v>215</v>
      </c>
      <c r="D30" s="90">
        <v>200</v>
      </c>
      <c r="E30" s="108"/>
      <c r="F30" s="92">
        <f>F31</f>
        <v>113.2</v>
      </c>
      <c r="G30" s="92">
        <f t="shared" si="5"/>
        <v>42.8</v>
      </c>
      <c r="H30" s="92">
        <f t="shared" si="5"/>
        <v>58.8</v>
      </c>
    </row>
    <row r="31" spans="1:8" s="110" customFormat="1" ht="37.200000000000003" customHeight="1" x14ac:dyDescent="0.3">
      <c r="A31" s="4" t="s">
        <v>45</v>
      </c>
      <c r="B31" s="131" t="s">
        <v>34</v>
      </c>
      <c r="C31" s="49" t="s">
        <v>215</v>
      </c>
      <c r="D31" s="90">
        <v>240</v>
      </c>
      <c r="E31" s="108"/>
      <c r="F31" s="92">
        <f>F32</f>
        <v>113.2</v>
      </c>
      <c r="G31" s="92">
        <f t="shared" si="5"/>
        <v>42.8</v>
      </c>
      <c r="H31" s="92">
        <f t="shared" si="5"/>
        <v>58.8</v>
      </c>
    </row>
    <row r="32" spans="1:8" s="110" customFormat="1" ht="22.2" customHeight="1" x14ac:dyDescent="0.3">
      <c r="A32" s="4" t="s">
        <v>46</v>
      </c>
      <c r="B32" s="94" t="s">
        <v>191</v>
      </c>
      <c r="C32" s="49" t="s">
        <v>215</v>
      </c>
      <c r="D32" s="90">
        <v>240</v>
      </c>
      <c r="E32" s="90" t="s">
        <v>192</v>
      </c>
      <c r="F32" s="92">
        <f>F33</f>
        <v>113.2</v>
      </c>
      <c r="G32" s="92">
        <f t="shared" si="5"/>
        <v>42.8</v>
      </c>
      <c r="H32" s="92">
        <f t="shared" si="5"/>
        <v>58.8</v>
      </c>
    </row>
    <row r="33" spans="1:8" s="110" customFormat="1" ht="16.2" customHeight="1" x14ac:dyDescent="0.3">
      <c r="A33" s="4" t="s">
        <v>47</v>
      </c>
      <c r="B33" s="99" t="s">
        <v>77</v>
      </c>
      <c r="C33" s="49" t="s">
        <v>215</v>
      </c>
      <c r="D33" s="90">
        <v>240</v>
      </c>
      <c r="E33" s="90" t="s">
        <v>78</v>
      </c>
      <c r="F33" s="92">
        <f>'4- ведомственная'!G65</f>
        <v>113.2</v>
      </c>
      <c r="G33" s="92">
        <f>'4- ведомственная'!H65</f>
        <v>42.8</v>
      </c>
      <c r="H33" s="92">
        <f>'4- ведомственная'!I65</f>
        <v>58.8</v>
      </c>
    </row>
    <row r="34" spans="1:8" s="110" customFormat="1" ht="106.5" hidden="1" customHeight="1" outlineLevel="1" x14ac:dyDescent="0.3">
      <c r="A34" s="4" t="s">
        <v>48</v>
      </c>
      <c r="B34" s="12" t="s">
        <v>351</v>
      </c>
      <c r="C34" s="4" t="s">
        <v>283</v>
      </c>
      <c r="D34" s="108"/>
      <c r="E34" s="108"/>
      <c r="F34" s="92">
        <f>F35</f>
        <v>0</v>
      </c>
      <c r="G34" s="92">
        <f t="shared" ref="G34:H37" si="6">G35</f>
        <v>0</v>
      </c>
      <c r="H34" s="92">
        <f t="shared" si="6"/>
        <v>0</v>
      </c>
    </row>
    <row r="35" spans="1:8" s="110" customFormat="1" ht="37.5" hidden="1" customHeight="1" outlineLevel="1" x14ac:dyDescent="0.3">
      <c r="A35" s="4" t="s">
        <v>49</v>
      </c>
      <c r="B35" s="9" t="s">
        <v>33</v>
      </c>
      <c r="C35" s="4" t="s">
        <v>283</v>
      </c>
      <c r="D35" s="90">
        <v>200</v>
      </c>
      <c r="E35" s="108"/>
      <c r="F35" s="92">
        <f>F36</f>
        <v>0</v>
      </c>
      <c r="G35" s="92">
        <f t="shared" si="6"/>
        <v>0</v>
      </c>
      <c r="H35" s="92">
        <f t="shared" si="6"/>
        <v>0</v>
      </c>
    </row>
    <row r="36" spans="1:8" s="110" customFormat="1" ht="16.2" hidden="1" customHeight="1" outlineLevel="1" x14ac:dyDescent="0.3">
      <c r="A36" s="4" t="s">
        <v>50</v>
      </c>
      <c r="B36" s="128" t="s">
        <v>34</v>
      </c>
      <c r="C36" s="4" t="s">
        <v>283</v>
      </c>
      <c r="D36" s="52" t="s">
        <v>8</v>
      </c>
      <c r="E36" s="108"/>
      <c r="F36" s="92">
        <f>F37</f>
        <v>0</v>
      </c>
      <c r="G36" s="92">
        <f t="shared" si="6"/>
        <v>0</v>
      </c>
      <c r="H36" s="92">
        <f t="shared" si="6"/>
        <v>0</v>
      </c>
    </row>
    <row r="37" spans="1:8" s="110" customFormat="1" ht="16.2" hidden="1" customHeight="1" outlineLevel="1" x14ac:dyDescent="0.3">
      <c r="A37" s="4" t="s">
        <v>51</v>
      </c>
      <c r="B37" s="94" t="s">
        <v>191</v>
      </c>
      <c r="C37" s="4" t="s">
        <v>283</v>
      </c>
      <c r="D37" s="52" t="s">
        <v>8</v>
      </c>
      <c r="E37" s="90" t="s">
        <v>192</v>
      </c>
      <c r="F37" s="92">
        <f>F38</f>
        <v>0</v>
      </c>
      <c r="G37" s="92">
        <f t="shared" si="6"/>
        <v>0</v>
      </c>
      <c r="H37" s="92">
        <f t="shared" si="6"/>
        <v>0</v>
      </c>
    </row>
    <row r="38" spans="1:8" s="110" customFormat="1" ht="16.2" hidden="1" customHeight="1" outlineLevel="1" x14ac:dyDescent="0.3">
      <c r="A38" s="4" t="s">
        <v>52</v>
      </c>
      <c r="B38" s="98" t="s">
        <v>77</v>
      </c>
      <c r="C38" s="4" t="s">
        <v>283</v>
      </c>
      <c r="D38" s="52" t="s">
        <v>8</v>
      </c>
      <c r="E38" s="90" t="s">
        <v>78</v>
      </c>
      <c r="F38" s="92">
        <f>'4- ведомственная'!G68</f>
        <v>0</v>
      </c>
      <c r="G38" s="92">
        <f>'4- ведомственная'!H68</f>
        <v>0</v>
      </c>
      <c r="H38" s="92">
        <f>'4- ведомственная'!I68</f>
        <v>0</v>
      </c>
    </row>
    <row r="39" spans="1:8" s="110" customFormat="1" ht="51.75" customHeight="1" collapsed="1" x14ac:dyDescent="0.3">
      <c r="A39" s="4" t="s">
        <v>48</v>
      </c>
      <c r="B39" s="38" t="s">
        <v>253</v>
      </c>
      <c r="C39" s="50" t="s">
        <v>213</v>
      </c>
      <c r="D39" s="108"/>
      <c r="E39" s="108"/>
      <c r="F39" s="121">
        <f>F40+F45+F54</f>
        <v>274.5</v>
      </c>
      <c r="G39" s="121">
        <f>G40+G45+G54</f>
        <v>274.5</v>
      </c>
      <c r="H39" s="121">
        <f>H40+H45+H54</f>
        <v>274.5</v>
      </c>
    </row>
    <row r="40" spans="1:8" s="110" customFormat="1" ht="66.599999999999994" customHeight="1" x14ac:dyDescent="0.3">
      <c r="A40" s="4" t="s">
        <v>49</v>
      </c>
      <c r="B40" s="9" t="s">
        <v>255</v>
      </c>
      <c r="C40" s="49" t="s">
        <v>242</v>
      </c>
      <c r="D40" s="90"/>
      <c r="E40" s="90"/>
      <c r="F40" s="112">
        <f>F41</f>
        <v>112.5</v>
      </c>
      <c r="G40" s="112">
        <f t="shared" ref="G40:H43" si="7">G41</f>
        <v>112.5</v>
      </c>
      <c r="H40" s="112">
        <f t="shared" si="7"/>
        <v>112.5</v>
      </c>
    </row>
    <row r="41" spans="1:8" s="110" customFormat="1" ht="38.4" customHeight="1" x14ac:dyDescent="0.3">
      <c r="A41" s="4" t="s">
        <v>50</v>
      </c>
      <c r="B41" s="9" t="s">
        <v>33</v>
      </c>
      <c r="C41" s="49" t="s">
        <v>242</v>
      </c>
      <c r="D41" s="90">
        <v>200</v>
      </c>
      <c r="E41" s="90"/>
      <c r="F41" s="112">
        <f>F42</f>
        <v>112.5</v>
      </c>
      <c r="G41" s="112">
        <f t="shared" si="7"/>
        <v>112.5</v>
      </c>
      <c r="H41" s="112">
        <f t="shared" si="7"/>
        <v>112.5</v>
      </c>
    </row>
    <row r="42" spans="1:8" s="110" customFormat="1" ht="33.6" customHeight="1" x14ac:dyDescent="0.3">
      <c r="A42" s="4" t="s">
        <v>51</v>
      </c>
      <c r="B42" s="131" t="s">
        <v>34</v>
      </c>
      <c r="C42" s="49" t="s">
        <v>242</v>
      </c>
      <c r="D42" s="90">
        <v>240</v>
      </c>
      <c r="E42" s="90"/>
      <c r="F42" s="112">
        <f>F43</f>
        <v>112.5</v>
      </c>
      <c r="G42" s="112">
        <f t="shared" si="7"/>
        <v>112.5</v>
      </c>
      <c r="H42" s="112">
        <f t="shared" si="7"/>
        <v>112.5</v>
      </c>
    </row>
    <row r="43" spans="1:8" s="110" customFormat="1" ht="16.2" customHeight="1" x14ac:dyDescent="0.3">
      <c r="A43" s="4" t="s">
        <v>52</v>
      </c>
      <c r="B43" s="12" t="s">
        <v>197</v>
      </c>
      <c r="C43" s="49" t="s">
        <v>242</v>
      </c>
      <c r="D43" s="90">
        <v>240</v>
      </c>
      <c r="E43" s="90" t="s">
        <v>3</v>
      </c>
      <c r="F43" s="112">
        <f>F44</f>
        <v>112.5</v>
      </c>
      <c r="G43" s="112">
        <f t="shared" si="7"/>
        <v>112.5</v>
      </c>
      <c r="H43" s="112">
        <f t="shared" si="7"/>
        <v>112.5</v>
      </c>
    </row>
    <row r="44" spans="1:8" s="110" customFormat="1" ht="16.2" customHeight="1" x14ac:dyDescent="0.3">
      <c r="A44" s="4" t="s">
        <v>53</v>
      </c>
      <c r="B44" s="12" t="s">
        <v>97</v>
      </c>
      <c r="C44" s="49" t="s">
        <v>242</v>
      </c>
      <c r="D44" s="90">
        <v>240</v>
      </c>
      <c r="E44" s="90" t="s">
        <v>5</v>
      </c>
      <c r="F44" s="112">
        <f>'4- ведомственная'!G87</f>
        <v>112.5</v>
      </c>
      <c r="G44" s="112">
        <f>'4- ведомственная'!H87</f>
        <v>112.5</v>
      </c>
      <c r="H44" s="112">
        <f>'4- ведомственная'!I87</f>
        <v>112.5</v>
      </c>
    </row>
    <row r="45" spans="1:8" s="110" customFormat="1" ht="101.25" customHeight="1" x14ac:dyDescent="0.3">
      <c r="A45" s="4" t="s">
        <v>54</v>
      </c>
      <c r="B45" s="9" t="s">
        <v>353</v>
      </c>
      <c r="C45" s="49" t="s">
        <v>243</v>
      </c>
      <c r="D45" s="52"/>
      <c r="E45" s="91"/>
      <c r="F45" s="112">
        <f>F46+F50</f>
        <v>150</v>
      </c>
      <c r="G45" s="112">
        <f t="shared" ref="G45:H45" si="8">G46+G50</f>
        <v>150</v>
      </c>
      <c r="H45" s="112">
        <f t="shared" si="8"/>
        <v>150</v>
      </c>
    </row>
    <row r="46" spans="1:8" s="110" customFormat="1" ht="34.200000000000003" customHeight="1" x14ac:dyDescent="0.3">
      <c r="A46" s="4" t="s">
        <v>55</v>
      </c>
      <c r="B46" s="9" t="s">
        <v>33</v>
      </c>
      <c r="C46" s="49" t="s">
        <v>243</v>
      </c>
      <c r="D46" s="90">
        <v>200</v>
      </c>
      <c r="E46" s="91"/>
      <c r="F46" s="112">
        <f>F47</f>
        <v>150</v>
      </c>
      <c r="G46" s="112">
        <f t="shared" ref="G46:H48" si="9">G47</f>
        <v>150</v>
      </c>
      <c r="H46" s="112">
        <f t="shared" si="9"/>
        <v>150</v>
      </c>
    </row>
    <row r="47" spans="1:8" s="110" customFormat="1" ht="36" customHeight="1" x14ac:dyDescent="0.3">
      <c r="A47" s="4" t="s">
        <v>56</v>
      </c>
      <c r="B47" s="131" t="s">
        <v>34</v>
      </c>
      <c r="C47" s="49" t="s">
        <v>243</v>
      </c>
      <c r="D47" s="90">
        <v>240</v>
      </c>
      <c r="E47" s="91"/>
      <c r="F47" s="112">
        <f>F48</f>
        <v>150</v>
      </c>
      <c r="G47" s="112">
        <f t="shared" si="9"/>
        <v>150</v>
      </c>
      <c r="H47" s="112">
        <f t="shared" si="9"/>
        <v>150</v>
      </c>
    </row>
    <row r="48" spans="1:8" s="110" customFormat="1" ht="16.2" customHeight="1" x14ac:dyDescent="0.3">
      <c r="A48" s="4" t="s">
        <v>57</v>
      </c>
      <c r="B48" s="12" t="s">
        <v>197</v>
      </c>
      <c r="C48" s="49" t="s">
        <v>243</v>
      </c>
      <c r="D48" s="90">
        <v>240</v>
      </c>
      <c r="E48" s="91" t="s">
        <v>3</v>
      </c>
      <c r="F48" s="112">
        <f>F49</f>
        <v>150</v>
      </c>
      <c r="G48" s="112">
        <f t="shared" si="9"/>
        <v>150</v>
      </c>
      <c r="H48" s="112">
        <f t="shared" si="9"/>
        <v>150</v>
      </c>
    </row>
    <row r="49" spans="1:8" s="110" customFormat="1" ht="16.2" customHeight="1" x14ac:dyDescent="0.3">
      <c r="A49" s="4" t="s">
        <v>58</v>
      </c>
      <c r="B49" s="12" t="s">
        <v>97</v>
      </c>
      <c r="C49" s="49" t="s">
        <v>243</v>
      </c>
      <c r="D49" s="90">
        <v>240</v>
      </c>
      <c r="E49" s="91" t="s">
        <v>5</v>
      </c>
      <c r="F49" s="112">
        <f>'4- ведомственная'!G90</f>
        <v>150</v>
      </c>
      <c r="G49" s="112">
        <f>'4- ведомственная'!H90</f>
        <v>150</v>
      </c>
      <c r="H49" s="112">
        <f>'4- ведомственная'!I90</f>
        <v>150</v>
      </c>
    </row>
    <row r="50" spans="1:8" s="110" customFormat="1" ht="32.25" hidden="1" customHeight="1" outlineLevel="1" x14ac:dyDescent="0.3">
      <c r="A50" s="4" t="s">
        <v>54</v>
      </c>
      <c r="B50" s="136" t="s">
        <v>284</v>
      </c>
      <c r="C50" s="49" t="s">
        <v>243</v>
      </c>
      <c r="D50" s="90">
        <v>400</v>
      </c>
      <c r="E50" s="91"/>
      <c r="F50" s="112">
        <f>F51</f>
        <v>0</v>
      </c>
      <c r="G50" s="112">
        <f t="shared" ref="G50:H52" si="10">G51</f>
        <v>0</v>
      </c>
      <c r="H50" s="112">
        <f t="shared" si="10"/>
        <v>0</v>
      </c>
    </row>
    <row r="51" spans="1:8" s="110" customFormat="1" ht="16.2" hidden="1" customHeight="1" outlineLevel="1" x14ac:dyDescent="0.3">
      <c r="A51" s="4" t="s">
        <v>55</v>
      </c>
      <c r="B51" s="102" t="s">
        <v>285</v>
      </c>
      <c r="C51" s="49" t="s">
        <v>243</v>
      </c>
      <c r="D51" s="90">
        <v>410</v>
      </c>
      <c r="E51" s="91"/>
      <c r="F51" s="112">
        <f>F52</f>
        <v>0</v>
      </c>
      <c r="G51" s="112">
        <f t="shared" si="10"/>
        <v>0</v>
      </c>
      <c r="H51" s="112">
        <f t="shared" si="10"/>
        <v>0</v>
      </c>
    </row>
    <row r="52" spans="1:8" s="110" customFormat="1" ht="16.2" hidden="1" customHeight="1" outlineLevel="1" x14ac:dyDescent="0.3">
      <c r="A52" s="4" t="s">
        <v>56</v>
      </c>
      <c r="B52" s="12" t="s">
        <v>197</v>
      </c>
      <c r="C52" s="49" t="s">
        <v>243</v>
      </c>
      <c r="D52" s="90">
        <v>410</v>
      </c>
      <c r="E52" s="91" t="s">
        <v>0</v>
      </c>
      <c r="F52" s="112">
        <f>F53</f>
        <v>0</v>
      </c>
      <c r="G52" s="112">
        <f t="shared" si="10"/>
        <v>0</v>
      </c>
      <c r="H52" s="112">
        <f t="shared" si="10"/>
        <v>0</v>
      </c>
    </row>
    <row r="53" spans="1:8" s="110" customFormat="1" ht="19.5" hidden="1" customHeight="1" outlineLevel="1" x14ac:dyDescent="0.3">
      <c r="A53" s="4" t="s">
        <v>57</v>
      </c>
      <c r="B53" s="12" t="s">
        <v>97</v>
      </c>
      <c r="C53" s="49" t="s">
        <v>243</v>
      </c>
      <c r="D53" s="90">
        <v>410</v>
      </c>
      <c r="E53" s="91" t="s">
        <v>2</v>
      </c>
      <c r="F53" s="112">
        <f>'4- ведомственная'!G92</f>
        <v>0</v>
      </c>
      <c r="G53" s="112">
        <f>'4- ведомственная'!H92</f>
        <v>0</v>
      </c>
      <c r="H53" s="112">
        <f>'4- ведомственная'!I92</f>
        <v>0</v>
      </c>
    </row>
    <row r="54" spans="1:8" s="110" customFormat="1" ht="99" customHeight="1" collapsed="1" x14ac:dyDescent="0.3">
      <c r="A54" s="4" t="s">
        <v>59</v>
      </c>
      <c r="B54" s="9" t="s">
        <v>287</v>
      </c>
      <c r="C54" s="49" t="s">
        <v>286</v>
      </c>
      <c r="D54" s="52"/>
      <c r="E54" s="91"/>
      <c r="F54" s="112">
        <f>F55</f>
        <v>12</v>
      </c>
      <c r="G54" s="112">
        <f t="shared" ref="G54:H57" si="11">G55</f>
        <v>12</v>
      </c>
      <c r="H54" s="112">
        <f t="shared" si="11"/>
        <v>12</v>
      </c>
    </row>
    <row r="55" spans="1:8" s="110" customFormat="1" ht="34.5" customHeight="1" x14ac:dyDescent="0.3">
      <c r="A55" s="4" t="s">
        <v>60</v>
      </c>
      <c r="B55" s="9" t="s">
        <v>33</v>
      </c>
      <c r="C55" s="49" t="s">
        <v>286</v>
      </c>
      <c r="D55" s="90">
        <v>200</v>
      </c>
      <c r="E55" s="91"/>
      <c r="F55" s="112">
        <f>F56</f>
        <v>12</v>
      </c>
      <c r="G55" s="112">
        <f t="shared" si="11"/>
        <v>12</v>
      </c>
      <c r="H55" s="112">
        <f t="shared" si="11"/>
        <v>12</v>
      </c>
    </row>
    <row r="56" spans="1:8" s="110" customFormat="1" ht="36.75" customHeight="1" x14ac:dyDescent="0.3">
      <c r="A56" s="4" t="s">
        <v>61</v>
      </c>
      <c r="B56" s="131" t="s">
        <v>34</v>
      </c>
      <c r="C56" s="49" t="s">
        <v>286</v>
      </c>
      <c r="D56" s="90">
        <v>240</v>
      </c>
      <c r="E56" s="91"/>
      <c r="F56" s="112">
        <f>F57</f>
        <v>12</v>
      </c>
      <c r="G56" s="112">
        <f t="shared" si="11"/>
        <v>12</v>
      </c>
      <c r="H56" s="112">
        <f t="shared" si="11"/>
        <v>12</v>
      </c>
    </row>
    <row r="57" spans="1:8" s="110" customFormat="1" ht="16.2" customHeight="1" x14ac:dyDescent="0.3">
      <c r="A57" s="4" t="s">
        <v>62</v>
      </c>
      <c r="B57" s="12" t="s">
        <v>197</v>
      </c>
      <c r="C57" s="49" t="s">
        <v>286</v>
      </c>
      <c r="D57" s="90">
        <v>240</v>
      </c>
      <c r="E57" s="91" t="s">
        <v>3</v>
      </c>
      <c r="F57" s="112">
        <f>F58</f>
        <v>12</v>
      </c>
      <c r="G57" s="112">
        <f t="shared" si="11"/>
        <v>12</v>
      </c>
      <c r="H57" s="112">
        <f t="shared" si="11"/>
        <v>12</v>
      </c>
    </row>
    <row r="58" spans="1:8" s="110" customFormat="1" ht="16.2" customHeight="1" x14ac:dyDescent="0.3">
      <c r="A58" s="4" t="s">
        <v>63</v>
      </c>
      <c r="B58" s="12" t="s">
        <v>97</v>
      </c>
      <c r="C58" s="49" t="s">
        <v>286</v>
      </c>
      <c r="D58" s="90">
        <v>240</v>
      </c>
      <c r="E58" s="91" t="s">
        <v>5</v>
      </c>
      <c r="F58" s="112">
        <f>'4- ведомственная'!G95</f>
        <v>12</v>
      </c>
      <c r="G58" s="112">
        <f>'4- ведомственная'!H95</f>
        <v>12</v>
      </c>
      <c r="H58" s="112">
        <f>'4- ведомственная'!I95</f>
        <v>12</v>
      </c>
    </row>
    <row r="59" spans="1:8" s="110" customFormat="1" ht="54.75" customHeight="1" x14ac:dyDescent="0.3">
      <c r="A59" s="4" t="s">
        <v>64</v>
      </c>
      <c r="B59" s="130" t="s">
        <v>344</v>
      </c>
      <c r="C59" s="50" t="s">
        <v>256</v>
      </c>
      <c r="D59" s="108"/>
      <c r="E59" s="108"/>
      <c r="F59" s="121">
        <f>F60+F65+F70</f>
        <v>66.400000000000006</v>
      </c>
      <c r="G59" s="121">
        <f t="shared" ref="G59:H59" si="12">G60+G65+G70</f>
        <v>96.4</v>
      </c>
      <c r="H59" s="121">
        <f t="shared" si="12"/>
        <v>96.4</v>
      </c>
    </row>
    <row r="60" spans="1:8" s="110" customFormat="1" ht="87" hidden="1" customHeight="1" outlineLevel="1" x14ac:dyDescent="0.3">
      <c r="A60" s="4" t="s">
        <v>60</v>
      </c>
      <c r="B60" s="99" t="s">
        <v>352</v>
      </c>
      <c r="C60" s="52" t="s">
        <v>257</v>
      </c>
      <c r="D60" s="90"/>
      <c r="E60" s="90"/>
      <c r="F60" s="112">
        <f>F61</f>
        <v>0</v>
      </c>
      <c r="G60" s="112">
        <f t="shared" ref="G60:H63" si="13">G61</f>
        <v>0</v>
      </c>
      <c r="H60" s="112">
        <f t="shared" si="13"/>
        <v>0</v>
      </c>
    </row>
    <row r="61" spans="1:8" s="110" customFormat="1" ht="30.75" hidden="1" customHeight="1" outlineLevel="1" x14ac:dyDescent="0.3">
      <c r="A61" s="4" t="s">
        <v>61</v>
      </c>
      <c r="B61" s="12" t="s">
        <v>232</v>
      </c>
      <c r="C61" s="52" t="s">
        <v>257</v>
      </c>
      <c r="D61" s="90">
        <v>200</v>
      </c>
      <c r="E61" s="90"/>
      <c r="F61" s="112">
        <f>F62</f>
        <v>0</v>
      </c>
      <c r="G61" s="112">
        <f t="shared" si="13"/>
        <v>0</v>
      </c>
      <c r="H61" s="112">
        <f t="shared" si="13"/>
        <v>0</v>
      </c>
    </row>
    <row r="62" spans="1:8" s="110" customFormat="1" ht="33.75" hidden="1" customHeight="1" outlineLevel="1" x14ac:dyDescent="0.3">
      <c r="A62" s="4" t="s">
        <v>62</v>
      </c>
      <c r="B62" s="12" t="s">
        <v>34</v>
      </c>
      <c r="C62" s="52" t="s">
        <v>257</v>
      </c>
      <c r="D62" s="90">
        <v>240</v>
      </c>
      <c r="E62" s="90"/>
      <c r="F62" s="112">
        <f>F63</f>
        <v>0</v>
      </c>
      <c r="G62" s="112">
        <f t="shared" si="13"/>
        <v>0</v>
      </c>
      <c r="H62" s="112">
        <f t="shared" si="13"/>
        <v>0</v>
      </c>
    </row>
    <row r="63" spans="1:8" s="110" customFormat="1" ht="16.2" hidden="1" customHeight="1" outlineLevel="1" x14ac:dyDescent="0.3">
      <c r="A63" s="4" t="s">
        <v>63</v>
      </c>
      <c r="B63" s="94" t="s">
        <v>80</v>
      </c>
      <c r="C63" s="52" t="s">
        <v>257</v>
      </c>
      <c r="D63" s="90">
        <v>240</v>
      </c>
      <c r="E63" s="90" t="s">
        <v>79</v>
      </c>
      <c r="F63" s="112">
        <f>F64</f>
        <v>0</v>
      </c>
      <c r="G63" s="112">
        <f t="shared" si="13"/>
        <v>0</v>
      </c>
      <c r="H63" s="112">
        <f t="shared" si="13"/>
        <v>0</v>
      </c>
    </row>
    <row r="64" spans="1:8" s="110" customFormat="1" ht="16.2" hidden="1" customHeight="1" outlineLevel="1" x14ac:dyDescent="0.3">
      <c r="A64" s="4" t="s">
        <v>64</v>
      </c>
      <c r="B64" s="12" t="s">
        <v>92</v>
      </c>
      <c r="C64" s="52" t="s">
        <v>257</v>
      </c>
      <c r="D64" s="90">
        <v>240</v>
      </c>
      <c r="E64" s="90" t="s">
        <v>93</v>
      </c>
      <c r="F64" s="112">
        <f>'4- ведомственная'!G74</f>
        <v>0</v>
      </c>
      <c r="G64" s="112">
        <f>'4- ведомственная'!H74</f>
        <v>0</v>
      </c>
      <c r="H64" s="112">
        <f>'4- ведомственная'!I74</f>
        <v>0</v>
      </c>
    </row>
    <row r="65" spans="1:8" s="110" customFormat="1" ht="81" customHeight="1" collapsed="1" x14ac:dyDescent="0.3">
      <c r="A65" s="4" t="s">
        <v>82</v>
      </c>
      <c r="B65" s="9" t="s">
        <v>346</v>
      </c>
      <c r="C65" s="49" t="s">
        <v>347</v>
      </c>
      <c r="D65" s="90"/>
      <c r="E65" s="90"/>
      <c r="F65" s="112">
        <f>F66</f>
        <v>66.400000000000006</v>
      </c>
      <c r="G65" s="112">
        <f t="shared" ref="G65:H68" si="14">G66</f>
        <v>66.400000000000006</v>
      </c>
      <c r="H65" s="112">
        <f t="shared" si="14"/>
        <v>66.400000000000006</v>
      </c>
    </row>
    <row r="66" spans="1:8" s="110" customFormat="1" ht="16.2" customHeight="1" x14ac:dyDescent="0.3">
      <c r="A66" s="4" t="s">
        <v>83</v>
      </c>
      <c r="B66" s="12" t="s">
        <v>232</v>
      </c>
      <c r="C66" s="49" t="s">
        <v>347</v>
      </c>
      <c r="D66" s="90">
        <v>200</v>
      </c>
      <c r="E66" s="90"/>
      <c r="F66" s="112">
        <f>F67</f>
        <v>66.400000000000006</v>
      </c>
      <c r="G66" s="112">
        <f t="shared" si="14"/>
        <v>66.400000000000006</v>
      </c>
      <c r="H66" s="112">
        <f t="shared" si="14"/>
        <v>66.400000000000006</v>
      </c>
    </row>
    <row r="67" spans="1:8" s="110" customFormat="1" ht="16.2" customHeight="1" x14ac:dyDescent="0.3">
      <c r="A67" s="4" t="s">
        <v>84</v>
      </c>
      <c r="B67" s="12" t="s">
        <v>34</v>
      </c>
      <c r="C67" s="49" t="s">
        <v>347</v>
      </c>
      <c r="D67" s="90">
        <v>240</v>
      </c>
      <c r="E67" s="90"/>
      <c r="F67" s="112">
        <f>F68</f>
        <v>66.400000000000006</v>
      </c>
      <c r="G67" s="112">
        <f t="shared" si="14"/>
        <v>66.400000000000006</v>
      </c>
      <c r="H67" s="112">
        <f t="shared" si="14"/>
        <v>66.400000000000006</v>
      </c>
    </row>
    <row r="68" spans="1:8" s="110" customFormat="1" ht="16.2" customHeight="1" x14ac:dyDescent="0.3">
      <c r="A68" s="4" t="s">
        <v>85</v>
      </c>
      <c r="B68" s="12" t="s">
        <v>31</v>
      </c>
      <c r="C68" s="49" t="s">
        <v>347</v>
      </c>
      <c r="D68" s="90">
        <v>240</v>
      </c>
      <c r="E68" s="90" t="s">
        <v>0</v>
      </c>
      <c r="F68" s="112">
        <f>F69</f>
        <v>66.400000000000006</v>
      </c>
      <c r="G68" s="112">
        <f t="shared" si="14"/>
        <v>66.400000000000006</v>
      </c>
      <c r="H68" s="112">
        <f t="shared" si="14"/>
        <v>66.400000000000006</v>
      </c>
    </row>
    <row r="69" spans="1:8" s="110" customFormat="1" ht="16.2" customHeight="1" x14ac:dyDescent="0.3">
      <c r="A69" s="4" t="s">
        <v>86</v>
      </c>
      <c r="B69" s="12" t="s">
        <v>320</v>
      </c>
      <c r="C69" s="49" t="s">
        <v>347</v>
      </c>
      <c r="D69" s="90">
        <v>240</v>
      </c>
      <c r="E69" s="90" t="s">
        <v>321</v>
      </c>
      <c r="F69" s="112">
        <f>'4- ведомственная'!G42</f>
        <v>66.400000000000006</v>
      </c>
      <c r="G69" s="112">
        <f>'4- ведомственная'!H42</f>
        <v>66.400000000000006</v>
      </c>
      <c r="H69" s="112">
        <f>'4- ведомственная'!I42</f>
        <v>66.400000000000006</v>
      </c>
    </row>
    <row r="70" spans="1:8" s="110" customFormat="1" ht="98.25" customHeight="1" x14ac:dyDescent="0.3">
      <c r="A70" s="4" t="s">
        <v>87</v>
      </c>
      <c r="B70" s="12" t="s">
        <v>345</v>
      </c>
      <c r="C70" s="13" t="s">
        <v>319</v>
      </c>
      <c r="D70" s="90"/>
      <c r="E70" s="90"/>
      <c r="F70" s="112">
        <f>F71</f>
        <v>0</v>
      </c>
      <c r="G70" s="112">
        <f t="shared" ref="G70:H73" si="15">G71</f>
        <v>30</v>
      </c>
      <c r="H70" s="112">
        <f t="shared" si="15"/>
        <v>30</v>
      </c>
    </row>
    <row r="71" spans="1:8" s="110" customFormat="1" ht="36.75" customHeight="1" x14ac:dyDescent="0.3">
      <c r="A71" s="4" t="s">
        <v>88</v>
      </c>
      <c r="B71" s="12" t="s">
        <v>232</v>
      </c>
      <c r="C71" s="13" t="s">
        <v>319</v>
      </c>
      <c r="D71" s="90">
        <v>200</v>
      </c>
      <c r="E71" s="90"/>
      <c r="F71" s="112">
        <f>F72</f>
        <v>0</v>
      </c>
      <c r="G71" s="112">
        <f t="shared" si="15"/>
        <v>30</v>
      </c>
      <c r="H71" s="112">
        <f t="shared" si="15"/>
        <v>30</v>
      </c>
    </row>
    <row r="72" spans="1:8" s="110" customFormat="1" ht="33" customHeight="1" x14ac:dyDescent="0.3">
      <c r="A72" s="4" t="s">
        <v>89</v>
      </c>
      <c r="B72" s="12" t="s">
        <v>34</v>
      </c>
      <c r="C72" s="13" t="s">
        <v>319</v>
      </c>
      <c r="D72" s="90">
        <v>240</v>
      </c>
      <c r="E72" s="90"/>
      <c r="F72" s="112">
        <f>F73</f>
        <v>0</v>
      </c>
      <c r="G72" s="112">
        <f t="shared" si="15"/>
        <v>30</v>
      </c>
      <c r="H72" s="112">
        <f t="shared" si="15"/>
        <v>30</v>
      </c>
    </row>
    <row r="73" spans="1:8" s="110" customFormat="1" ht="16.2" customHeight="1" x14ac:dyDescent="0.3">
      <c r="A73" s="4" t="s">
        <v>90</v>
      </c>
      <c r="B73" s="12" t="s">
        <v>31</v>
      </c>
      <c r="C73" s="13" t="s">
        <v>319</v>
      </c>
      <c r="D73" s="90">
        <v>240</v>
      </c>
      <c r="E73" s="90" t="s">
        <v>0</v>
      </c>
      <c r="F73" s="112">
        <f>F74</f>
        <v>0</v>
      </c>
      <c r="G73" s="112">
        <f t="shared" si="15"/>
        <v>30</v>
      </c>
      <c r="H73" s="112">
        <f t="shared" si="15"/>
        <v>30</v>
      </c>
    </row>
    <row r="74" spans="1:8" s="110" customFormat="1" ht="16.2" customHeight="1" x14ac:dyDescent="0.3">
      <c r="A74" s="4" t="s">
        <v>91</v>
      </c>
      <c r="B74" s="12" t="s">
        <v>320</v>
      </c>
      <c r="C74" s="13" t="s">
        <v>319</v>
      </c>
      <c r="D74" s="90">
        <v>240</v>
      </c>
      <c r="E74" s="90" t="s">
        <v>321</v>
      </c>
      <c r="F74" s="112">
        <f>'4- ведомственная'!G45</f>
        <v>0</v>
      </c>
      <c r="G74" s="112">
        <f>'4- ведомственная'!H45</f>
        <v>30</v>
      </c>
      <c r="H74" s="112">
        <f>'4- ведомственная'!I45</f>
        <v>30</v>
      </c>
    </row>
    <row r="75" spans="1:8" s="110" customFormat="1" ht="15.6" x14ac:dyDescent="0.3">
      <c r="A75" s="4" t="s">
        <v>98</v>
      </c>
      <c r="B75" s="125" t="s">
        <v>67</v>
      </c>
      <c r="C75" s="50" t="s">
        <v>201</v>
      </c>
      <c r="D75" s="108"/>
      <c r="E75" s="111"/>
      <c r="F75" s="109">
        <f t="shared" ref="F75:H80" si="16">F76</f>
        <v>2336.5</v>
      </c>
      <c r="G75" s="109">
        <f t="shared" si="16"/>
        <v>1927</v>
      </c>
      <c r="H75" s="109">
        <f t="shared" si="16"/>
        <v>1927</v>
      </c>
    </row>
    <row r="76" spans="1:8" ht="15.6" x14ac:dyDescent="0.3">
      <c r="A76" s="4" t="s">
        <v>99</v>
      </c>
      <c r="B76" s="9" t="s">
        <v>68</v>
      </c>
      <c r="C76" s="49" t="s">
        <v>202</v>
      </c>
      <c r="D76" s="90"/>
      <c r="E76" s="91"/>
      <c r="F76" s="92">
        <f t="shared" si="16"/>
        <v>2336.5</v>
      </c>
      <c r="G76" s="92">
        <f t="shared" si="16"/>
        <v>1927</v>
      </c>
      <c r="H76" s="92">
        <f t="shared" si="16"/>
        <v>1927</v>
      </c>
    </row>
    <row r="77" spans="1:8" ht="31.95" customHeight="1" x14ac:dyDescent="0.3">
      <c r="A77" s="4" t="s">
        <v>100</v>
      </c>
      <c r="B77" s="9" t="s">
        <v>193</v>
      </c>
      <c r="C77" s="49" t="s">
        <v>203</v>
      </c>
      <c r="D77" s="90"/>
      <c r="E77" s="91"/>
      <c r="F77" s="92">
        <f t="shared" si="16"/>
        <v>2336.5</v>
      </c>
      <c r="G77" s="92">
        <f t="shared" si="16"/>
        <v>1927</v>
      </c>
      <c r="H77" s="92">
        <f t="shared" si="16"/>
        <v>1927</v>
      </c>
    </row>
    <row r="78" spans="1:8" ht="62.4" x14ac:dyDescent="0.3">
      <c r="A78" s="4" t="s">
        <v>216</v>
      </c>
      <c r="B78" s="9" t="s">
        <v>247</v>
      </c>
      <c r="C78" s="49" t="s">
        <v>203</v>
      </c>
      <c r="D78" s="49" t="s">
        <v>28</v>
      </c>
      <c r="E78" s="49"/>
      <c r="F78" s="92">
        <f t="shared" si="16"/>
        <v>2336.5</v>
      </c>
      <c r="G78" s="92">
        <f t="shared" si="16"/>
        <v>1927</v>
      </c>
      <c r="H78" s="92">
        <f t="shared" si="16"/>
        <v>1927</v>
      </c>
    </row>
    <row r="79" spans="1:8" ht="31.2" x14ac:dyDescent="0.3">
      <c r="A79" s="4" t="s">
        <v>217</v>
      </c>
      <c r="B79" s="9" t="s">
        <v>32</v>
      </c>
      <c r="C79" s="49" t="s">
        <v>203</v>
      </c>
      <c r="D79" s="49" t="s">
        <v>30</v>
      </c>
      <c r="E79" s="49"/>
      <c r="F79" s="92">
        <f t="shared" si="16"/>
        <v>2336.5</v>
      </c>
      <c r="G79" s="92">
        <f t="shared" si="16"/>
        <v>1927</v>
      </c>
      <c r="H79" s="92">
        <f t="shared" si="16"/>
        <v>1927</v>
      </c>
    </row>
    <row r="80" spans="1:8" ht="15.6" x14ac:dyDescent="0.3">
      <c r="A80" s="4" t="s">
        <v>218</v>
      </c>
      <c r="B80" s="9" t="s">
        <v>31</v>
      </c>
      <c r="C80" s="49" t="s">
        <v>203</v>
      </c>
      <c r="D80" s="90">
        <v>120</v>
      </c>
      <c r="E80" s="91" t="s">
        <v>0</v>
      </c>
      <c r="F80" s="92">
        <f t="shared" si="16"/>
        <v>2336.5</v>
      </c>
      <c r="G80" s="92">
        <f t="shared" si="16"/>
        <v>1927</v>
      </c>
      <c r="H80" s="92">
        <f t="shared" si="16"/>
        <v>1927</v>
      </c>
    </row>
    <row r="81" spans="1:8" ht="31.2" x14ac:dyDescent="0.3">
      <c r="A81" s="4" t="s">
        <v>219</v>
      </c>
      <c r="B81" s="99" t="s">
        <v>69</v>
      </c>
      <c r="C81" s="49" t="s">
        <v>203</v>
      </c>
      <c r="D81" s="90">
        <v>120</v>
      </c>
      <c r="E81" s="91" t="s">
        <v>1</v>
      </c>
      <c r="F81" s="92">
        <f>'4- ведомственная'!G18</f>
        <v>2336.5</v>
      </c>
      <c r="G81" s="92">
        <f>'4- ведомственная'!H18</f>
        <v>1927</v>
      </c>
      <c r="H81" s="92">
        <f>'4- ведомственная'!I18</f>
        <v>1927</v>
      </c>
    </row>
    <row r="82" spans="1:8" s="110" customFormat="1" ht="31.2" x14ac:dyDescent="0.3">
      <c r="A82" s="4" t="s">
        <v>220</v>
      </c>
      <c r="B82" s="125" t="s">
        <v>72</v>
      </c>
      <c r="C82" s="50" t="s">
        <v>204</v>
      </c>
      <c r="D82" s="108"/>
      <c r="E82" s="111"/>
      <c r="F82" s="109">
        <f>F83</f>
        <v>4456.8999999999996</v>
      </c>
      <c r="G82" s="109">
        <f>G83</f>
        <v>3968.3999999999996</v>
      </c>
      <c r="H82" s="109">
        <f>H83</f>
        <v>3769.5</v>
      </c>
    </row>
    <row r="83" spans="1:8" ht="36" customHeight="1" x14ac:dyDescent="0.3">
      <c r="A83" s="4" t="s">
        <v>221</v>
      </c>
      <c r="B83" s="99" t="s">
        <v>194</v>
      </c>
      <c r="C83" s="49" t="s">
        <v>205</v>
      </c>
      <c r="D83" s="90"/>
      <c r="E83" s="91"/>
      <c r="F83" s="92">
        <f>F84+F101+F106+F111+F116</f>
        <v>4456.8999999999996</v>
      </c>
      <c r="G83" s="92">
        <f t="shared" ref="G83:H83" si="17">G84+G101+G106+G111+G116</f>
        <v>3968.3999999999996</v>
      </c>
      <c r="H83" s="92">
        <f t="shared" si="17"/>
        <v>3769.5</v>
      </c>
    </row>
    <row r="84" spans="1:8" ht="53.4" customHeight="1" x14ac:dyDescent="0.3">
      <c r="A84" s="4" t="s">
        <v>222</v>
      </c>
      <c r="B84" s="9" t="s">
        <v>195</v>
      </c>
      <c r="C84" s="49" t="s">
        <v>206</v>
      </c>
      <c r="D84" s="90"/>
      <c r="E84" s="91"/>
      <c r="F84" s="92">
        <f>F85+F89+F93+F97</f>
        <v>3675.2</v>
      </c>
      <c r="G84" s="92">
        <f t="shared" ref="G84:H84" si="18">G85+G89+G93+G97</f>
        <v>3307.4999999999995</v>
      </c>
      <c r="H84" s="92">
        <f t="shared" si="18"/>
        <v>3108.6</v>
      </c>
    </row>
    <row r="85" spans="1:8" ht="68.400000000000006" customHeight="1" x14ac:dyDescent="0.3">
      <c r="A85" s="4" t="s">
        <v>223</v>
      </c>
      <c r="B85" s="9" t="s">
        <v>247</v>
      </c>
      <c r="C85" s="49" t="s">
        <v>206</v>
      </c>
      <c r="D85" s="49" t="s">
        <v>28</v>
      </c>
      <c r="E85" s="91"/>
      <c r="F85" s="92">
        <f>F86</f>
        <v>2091.1999999999998</v>
      </c>
      <c r="G85" s="92">
        <f t="shared" ref="G85:H87" si="19">G86</f>
        <v>1825.1</v>
      </c>
      <c r="H85" s="92">
        <f t="shared" si="19"/>
        <v>1825.1</v>
      </c>
    </row>
    <row r="86" spans="1:8" ht="33" customHeight="1" x14ac:dyDescent="0.3">
      <c r="A86" s="4" t="s">
        <v>224</v>
      </c>
      <c r="B86" s="9" t="s">
        <v>32</v>
      </c>
      <c r="C86" s="49" t="s">
        <v>206</v>
      </c>
      <c r="D86" s="49" t="s">
        <v>30</v>
      </c>
      <c r="E86" s="91"/>
      <c r="F86" s="92">
        <f>F87</f>
        <v>2091.1999999999998</v>
      </c>
      <c r="G86" s="92">
        <f>G87</f>
        <v>1825.1</v>
      </c>
      <c r="H86" s="92">
        <f>H87</f>
        <v>1825.1</v>
      </c>
    </row>
    <row r="87" spans="1:8" ht="15.6" x14ac:dyDescent="0.3">
      <c r="A87" s="4" t="s">
        <v>225</v>
      </c>
      <c r="B87" s="9" t="s">
        <v>31</v>
      </c>
      <c r="C87" s="49" t="s">
        <v>206</v>
      </c>
      <c r="D87" s="90">
        <v>120</v>
      </c>
      <c r="E87" s="91" t="s">
        <v>0</v>
      </c>
      <c r="F87" s="92">
        <f>F88</f>
        <v>2091.1999999999998</v>
      </c>
      <c r="G87" s="92">
        <f t="shared" si="19"/>
        <v>1825.1</v>
      </c>
      <c r="H87" s="92">
        <f t="shared" si="19"/>
        <v>1825.1</v>
      </c>
    </row>
    <row r="88" spans="1:8" ht="46.8" x14ac:dyDescent="0.3">
      <c r="A88" s="4" t="s">
        <v>226</v>
      </c>
      <c r="B88" s="201" t="s">
        <v>357</v>
      </c>
      <c r="C88" s="49" t="s">
        <v>206</v>
      </c>
      <c r="D88" s="90">
        <v>120</v>
      </c>
      <c r="E88" s="91" t="s">
        <v>2</v>
      </c>
      <c r="F88" s="92">
        <f>'4- ведомственная'!G24</f>
        <v>2091.1999999999998</v>
      </c>
      <c r="G88" s="92">
        <f>'4- ведомственная'!H24</f>
        <v>1825.1</v>
      </c>
      <c r="H88" s="92">
        <f>'4- ведомственная'!I24</f>
        <v>1825.1</v>
      </c>
    </row>
    <row r="89" spans="1:8" ht="31.2" customHeight="1" x14ac:dyDescent="0.3">
      <c r="A89" s="4" t="s">
        <v>227</v>
      </c>
      <c r="B89" s="9" t="s">
        <v>33</v>
      </c>
      <c r="C89" s="49" t="s">
        <v>206</v>
      </c>
      <c r="D89" s="90">
        <v>200</v>
      </c>
      <c r="E89" s="91"/>
      <c r="F89" s="92">
        <f>F90</f>
        <v>1583.8</v>
      </c>
      <c r="G89" s="92">
        <f t="shared" ref="G89:H91" si="20">G90</f>
        <v>1482.3</v>
      </c>
      <c r="H89" s="92">
        <f t="shared" si="20"/>
        <v>1283.4000000000001</v>
      </c>
    </row>
    <row r="90" spans="1:8" ht="31.2" x14ac:dyDescent="0.3">
      <c r="A90" s="4" t="s">
        <v>229</v>
      </c>
      <c r="B90" s="131" t="s">
        <v>34</v>
      </c>
      <c r="C90" s="49" t="s">
        <v>206</v>
      </c>
      <c r="D90" s="90">
        <v>240</v>
      </c>
      <c r="E90" s="91"/>
      <c r="F90" s="92">
        <f>F91</f>
        <v>1583.8</v>
      </c>
      <c r="G90" s="92">
        <f t="shared" si="20"/>
        <v>1482.3</v>
      </c>
      <c r="H90" s="92">
        <f t="shared" si="20"/>
        <v>1283.4000000000001</v>
      </c>
    </row>
    <row r="91" spans="1:8" ht="15.6" x14ac:dyDescent="0.3">
      <c r="A91" s="4" t="s">
        <v>230</v>
      </c>
      <c r="B91" s="9" t="s">
        <v>31</v>
      </c>
      <c r="C91" s="49" t="s">
        <v>206</v>
      </c>
      <c r="D91" s="90">
        <v>240</v>
      </c>
      <c r="E91" s="91" t="s">
        <v>0</v>
      </c>
      <c r="F91" s="92">
        <f>F92</f>
        <v>1583.8</v>
      </c>
      <c r="G91" s="92">
        <f t="shared" si="20"/>
        <v>1482.3</v>
      </c>
      <c r="H91" s="92">
        <f t="shared" si="20"/>
        <v>1283.4000000000001</v>
      </c>
    </row>
    <row r="92" spans="1:8" ht="46.8" x14ac:dyDescent="0.3">
      <c r="A92" s="4" t="s">
        <v>231</v>
      </c>
      <c r="B92" s="201" t="s">
        <v>357</v>
      </c>
      <c r="C92" s="49" t="s">
        <v>206</v>
      </c>
      <c r="D92" s="90">
        <v>240</v>
      </c>
      <c r="E92" s="91" t="s">
        <v>2</v>
      </c>
      <c r="F92" s="92">
        <f>'4- ведомственная'!G26</f>
        <v>1583.8</v>
      </c>
      <c r="G92" s="92">
        <f>'4- ведомственная'!H26</f>
        <v>1482.3</v>
      </c>
      <c r="H92" s="92">
        <f>'4- ведомственная'!I26</f>
        <v>1283.4000000000001</v>
      </c>
    </row>
    <row r="93" spans="1:8" ht="31.2" hidden="1" outlineLevel="1" x14ac:dyDescent="0.3">
      <c r="A93" s="4" t="s">
        <v>264</v>
      </c>
      <c r="B93" s="199" t="s">
        <v>284</v>
      </c>
      <c r="C93" s="49" t="s">
        <v>206</v>
      </c>
      <c r="D93" s="90">
        <v>400</v>
      </c>
      <c r="E93" s="91"/>
      <c r="F93" s="92">
        <f>F94</f>
        <v>0</v>
      </c>
      <c r="G93" s="92">
        <f t="shared" ref="G93:H95" si="21">G94</f>
        <v>0</v>
      </c>
      <c r="H93" s="92">
        <f t="shared" si="21"/>
        <v>0</v>
      </c>
    </row>
    <row r="94" spans="1:8" ht="15.6" hidden="1" outlineLevel="1" x14ac:dyDescent="0.3">
      <c r="A94" s="4" t="s">
        <v>265</v>
      </c>
      <c r="B94" s="102" t="s">
        <v>285</v>
      </c>
      <c r="C94" s="49" t="s">
        <v>206</v>
      </c>
      <c r="D94" s="90">
        <v>410</v>
      </c>
      <c r="E94" s="91"/>
      <c r="F94" s="92">
        <f>F95</f>
        <v>0</v>
      </c>
      <c r="G94" s="92">
        <f t="shared" si="21"/>
        <v>0</v>
      </c>
      <c r="H94" s="92">
        <f t="shared" si="21"/>
        <v>0</v>
      </c>
    </row>
    <row r="95" spans="1:8" ht="15.6" hidden="1" outlineLevel="1" x14ac:dyDescent="0.3">
      <c r="A95" s="4" t="s">
        <v>266</v>
      </c>
      <c r="B95" s="9" t="s">
        <v>31</v>
      </c>
      <c r="C95" s="49" t="s">
        <v>206</v>
      </c>
      <c r="D95" s="90">
        <v>410</v>
      </c>
      <c r="E95" s="91" t="s">
        <v>0</v>
      </c>
      <c r="F95" s="92">
        <f>F96</f>
        <v>0</v>
      </c>
      <c r="G95" s="92">
        <f t="shared" si="21"/>
        <v>0</v>
      </c>
      <c r="H95" s="92">
        <f t="shared" si="21"/>
        <v>0</v>
      </c>
    </row>
    <row r="96" spans="1:8" ht="46.8" hidden="1" outlineLevel="1" x14ac:dyDescent="0.3">
      <c r="A96" s="4" t="s">
        <v>276</v>
      </c>
      <c r="B96" s="9" t="s">
        <v>12</v>
      </c>
      <c r="C96" s="49" t="s">
        <v>206</v>
      </c>
      <c r="D96" s="90">
        <v>410</v>
      </c>
      <c r="E96" s="91" t="s">
        <v>2</v>
      </c>
      <c r="F96" s="92">
        <f>'4- ведомственная'!G28</f>
        <v>0</v>
      </c>
      <c r="G96" s="92">
        <f>'4- ведомственная'!H28</f>
        <v>0</v>
      </c>
      <c r="H96" s="92">
        <f>'4- ведомственная'!I28</f>
        <v>0</v>
      </c>
    </row>
    <row r="97" spans="1:8" ht="15.6" collapsed="1" x14ac:dyDescent="0.3">
      <c r="A97" s="4" t="s">
        <v>260</v>
      </c>
      <c r="B97" s="12" t="s">
        <v>75</v>
      </c>
      <c r="C97" s="49" t="s">
        <v>206</v>
      </c>
      <c r="D97" s="90">
        <v>800</v>
      </c>
      <c r="E97" s="91"/>
      <c r="F97" s="92">
        <f>F98</f>
        <v>0.2</v>
      </c>
      <c r="G97" s="92">
        <f t="shared" ref="G97:H99" si="22">G98</f>
        <v>0.1</v>
      </c>
      <c r="H97" s="92">
        <f t="shared" si="22"/>
        <v>0.1</v>
      </c>
    </row>
    <row r="98" spans="1:8" ht="15.6" x14ac:dyDescent="0.3">
      <c r="A98" s="4" t="s">
        <v>261</v>
      </c>
      <c r="B98" s="99" t="s">
        <v>107</v>
      </c>
      <c r="C98" s="49" t="s">
        <v>206</v>
      </c>
      <c r="D98" s="90">
        <v>850</v>
      </c>
      <c r="E98" s="91"/>
      <c r="F98" s="92">
        <f>F99</f>
        <v>0.2</v>
      </c>
      <c r="G98" s="92">
        <f t="shared" si="22"/>
        <v>0.1</v>
      </c>
      <c r="H98" s="92">
        <f t="shared" si="22"/>
        <v>0.1</v>
      </c>
    </row>
    <row r="99" spans="1:8" ht="15.6" x14ac:dyDescent="0.3">
      <c r="A99" s="4" t="s">
        <v>262</v>
      </c>
      <c r="B99" s="9" t="s">
        <v>31</v>
      </c>
      <c r="C99" s="49" t="s">
        <v>206</v>
      </c>
      <c r="D99" s="90">
        <v>850</v>
      </c>
      <c r="E99" s="91" t="s">
        <v>0</v>
      </c>
      <c r="F99" s="92">
        <f>F100</f>
        <v>0.2</v>
      </c>
      <c r="G99" s="92">
        <f t="shared" si="22"/>
        <v>0.1</v>
      </c>
      <c r="H99" s="92">
        <f t="shared" si="22"/>
        <v>0.1</v>
      </c>
    </row>
    <row r="100" spans="1:8" ht="46.8" x14ac:dyDescent="0.3">
      <c r="A100" s="4" t="s">
        <v>263</v>
      </c>
      <c r="B100" s="201" t="s">
        <v>357</v>
      </c>
      <c r="C100" s="49" t="s">
        <v>206</v>
      </c>
      <c r="D100" s="90">
        <v>850</v>
      </c>
      <c r="E100" s="91" t="s">
        <v>2</v>
      </c>
      <c r="F100" s="92">
        <f>'4- ведомственная'!G30</f>
        <v>0.2</v>
      </c>
      <c r="G100" s="92">
        <f>'4- ведомственная'!H30</f>
        <v>0.1</v>
      </c>
      <c r="H100" s="92">
        <f>'4- ведомственная'!I30</f>
        <v>0.1</v>
      </c>
    </row>
    <row r="101" spans="1:8" ht="48" customHeight="1" x14ac:dyDescent="0.3">
      <c r="A101" s="4" t="s">
        <v>264</v>
      </c>
      <c r="B101" s="12" t="s">
        <v>196</v>
      </c>
      <c r="C101" s="52" t="s">
        <v>311</v>
      </c>
      <c r="D101" s="90"/>
      <c r="E101" s="91"/>
      <c r="F101" s="92">
        <f>F102</f>
        <v>40</v>
      </c>
      <c r="G101" s="92">
        <f t="shared" ref="G101:H104" si="23">G102</f>
        <v>40</v>
      </c>
      <c r="H101" s="92">
        <f t="shared" si="23"/>
        <v>40</v>
      </c>
    </row>
    <row r="102" spans="1:8" ht="15.6" x14ac:dyDescent="0.3">
      <c r="A102" s="4" t="s">
        <v>265</v>
      </c>
      <c r="B102" s="12" t="s">
        <v>75</v>
      </c>
      <c r="C102" s="52" t="s">
        <v>311</v>
      </c>
      <c r="D102" s="52" t="s">
        <v>11</v>
      </c>
      <c r="E102" s="91"/>
      <c r="F102" s="92">
        <f>F103</f>
        <v>40</v>
      </c>
      <c r="G102" s="92">
        <f t="shared" si="23"/>
        <v>40</v>
      </c>
      <c r="H102" s="92">
        <f t="shared" si="23"/>
        <v>40</v>
      </c>
    </row>
    <row r="103" spans="1:8" ht="15.6" x14ac:dyDescent="0.3">
      <c r="A103" s="4" t="s">
        <v>266</v>
      </c>
      <c r="B103" s="12" t="s">
        <v>76</v>
      </c>
      <c r="C103" s="52" t="s">
        <v>311</v>
      </c>
      <c r="D103" s="52" t="s">
        <v>10</v>
      </c>
      <c r="E103" s="91"/>
      <c r="F103" s="92">
        <f>F104</f>
        <v>40</v>
      </c>
      <c r="G103" s="92">
        <f t="shared" si="23"/>
        <v>40</v>
      </c>
      <c r="H103" s="92">
        <f t="shared" si="23"/>
        <v>40</v>
      </c>
    </row>
    <row r="104" spans="1:8" ht="15.6" x14ac:dyDescent="0.3">
      <c r="A104" s="4" t="s">
        <v>276</v>
      </c>
      <c r="B104" s="9" t="s">
        <v>31</v>
      </c>
      <c r="C104" s="52" t="s">
        <v>311</v>
      </c>
      <c r="D104" s="90">
        <v>870</v>
      </c>
      <c r="E104" s="91" t="s">
        <v>0</v>
      </c>
      <c r="F104" s="92">
        <f>F105</f>
        <v>40</v>
      </c>
      <c r="G104" s="92">
        <f t="shared" si="23"/>
        <v>40</v>
      </c>
      <c r="H104" s="92">
        <f t="shared" si="23"/>
        <v>40</v>
      </c>
    </row>
    <row r="105" spans="1:8" ht="15.6" x14ac:dyDescent="0.3">
      <c r="A105" s="4" t="s">
        <v>277</v>
      </c>
      <c r="B105" s="12" t="s">
        <v>73</v>
      </c>
      <c r="C105" s="52" t="s">
        <v>311</v>
      </c>
      <c r="D105" s="90">
        <v>870</v>
      </c>
      <c r="E105" s="91" t="s">
        <v>74</v>
      </c>
      <c r="F105" s="92">
        <f>'4- ведомственная'!G36</f>
        <v>40</v>
      </c>
      <c r="G105" s="92">
        <f>'4- ведомственная'!H36</f>
        <v>40</v>
      </c>
      <c r="H105" s="92">
        <f>'4- ведомственная'!I36</f>
        <v>40</v>
      </c>
    </row>
    <row r="106" spans="1:8" ht="46.8" x14ac:dyDescent="0.3">
      <c r="A106" s="4" t="s">
        <v>278</v>
      </c>
      <c r="B106" s="146" t="s">
        <v>325</v>
      </c>
      <c r="C106" s="49" t="s">
        <v>322</v>
      </c>
      <c r="D106" s="134"/>
      <c r="E106" s="91"/>
      <c r="F106" s="92">
        <f>F107</f>
        <v>19.899999999999999</v>
      </c>
      <c r="G106" s="92">
        <f t="shared" ref="G106:H109" si="24">G107</f>
        <v>0</v>
      </c>
      <c r="H106" s="92">
        <f t="shared" si="24"/>
        <v>0</v>
      </c>
    </row>
    <row r="107" spans="1:8" ht="15.6" x14ac:dyDescent="0.3">
      <c r="A107" s="4" t="s">
        <v>279</v>
      </c>
      <c r="B107" s="137" t="s">
        <v>248</v>
      </c>
      <c r="C107" s="49" t="s">
        <v>322</v>
      </c>
      <c r="D107" s="134" t="s">
        <v>16</v>
      </c>
      <c r="E107" s="91"/>
      <c r="F107" s="92">
        <f>F108</f>
        <v>19.899999999999999</v>
      </c>
      <c r="G107" s="92">
        <f t="shared" si="24"/>
        <v>0</v>
      </c>
      <c r="H107" s="92">
        <f t="shared" si="24"/>
        <v>0</v>
      </c>
    </row>
    <row r="108" spans="1:8" ht="15.6" x14ac:dyDescent="0.3">
      <c r="A108" s="4" t="s">
        <v>289</v>
      </c>
      <c r="B108" s="137" t="s">
        <v>323</v>
      </c>
      <c r="C108" s="49" t="s">
        <v>322</v>
      </c>
      <c r="D108" s="134" t="s">
        <v>324</v>
      </c>
      <c r="E108" s="91"/>
      <c r="F108" s="92">
        <f>F109</f>
        <v>19.899999999999999</v>
      </c>
      <c r="G108" s="92">
        <f t="shared" si="24"/>
        <v>0</v>
      </c>
      <c r="H108" s="92">
        <f t="shared" si="24"/>
        <v>0</v>
      </c>
    </row>
    <row r="109" spans="1:8" ht="56.25" customHeight="1" x14ac:dyDescent="0.3">
      <c r="A109" s="4" t="s">
        <v>290</v>
      </c>
      <c r="B109" s="12" t="s">
        <v>371</v>
      </c>
      <c r="C109" s="49" t="s">
        <v>322</v>
      </c>
      <c r="D109" s="134" t="s">
        <v>324</v>
      </c>
      <c r="E109" s="91" t="s">
        <v>6</v>
      </c>
      <c r="F109" s="92">
        <f>F110</f>
        <v>19.899999999999999</v>
      </c>
      <c r="G109" s="92">
        <f t="shared" si="24"/>
        <v>0</v>
      </c>
      <c r="H109" s="92">
        <f t="shared" si="24"/>
        <v>0</v>
      </c>
    </row>
    <row r="110" spans="1:8" ht="15.6" x14ac:dyDescent="0.3">
      <c r="A110" s="4" t="s">
        <v>291</v>
      </c>
      <c r="B110" s="12" t="s">
        <v>101</v>
      </c>
      <c r="C110" s="49" t="s">
        <v>322</v>
      </c>
      <c r="D110" s="134" t="s">
        <v>324</v>
      </c>
      <c r="E110" s="91" t="s">
        <v>7</v>
      </c>
      <c r="F110" s="92">
        <f>'4- ведомственная'!G102</f>
        <v>19.899999999999999</v>
      </c>
      <c r="G110" s="92">
        <f>'4- ведомственная'!H102</f>
        <v>0</v>
      </c>
      <c r="H110" s="92">
        <f>'4- ведомственная'!I102</f>
        <v>0</v>
      </c>
    </row>
    <row r="111" spans="1:8" ht="100.5" customHeight="1" collapsed="1" x14ac:dyDescent="0.3">
      <c r="A111" s="4" t="s">
        <v>292</v>
      </c>
      <c r="B111" s="9" t="s">
        <v>364</v>
      </c>
      <c r="C111" s="49" t="s">
        <v>246</v>
      </c>
      <c r="D111" s="90"/>
      <c r="E111" s="91"/>
      <c r="F111" s="92">
        <f>F112</f>
        <v>553.4</v>
      </c>
      <c r="G111" s="92">
        <f t="shared" ref="G111:H114" si="25">G112</f>
        <v>477.1</v>
      </c>
      <c r="H111" s="92">
        <f t="shared" si="25"/>
        <v>477.1</v>
      </c>
    </row>
    <row r="112" spans="1:8" ht="15.6" x14ac:dyDescent="0.3">
      <c r="A112" s="4" t="s">
        <v>326</v>
      </c>
      <c r="B112" s="9" t="s">
        <v>248</v>
      </c>
      <c r="C112" s="49" t="s">
        <v>246</v>
      </c>
      <c r="D112" s="49" t="s">
        <v>16</v>
      </c>
      <c r="E112" s="91"/>
      <c r="F112" s="92">
        <f>F113</f>
        <v>553.4</v>
      </c>
      <c r="G112" s="92">
        <f t="shared" si="25"/>
        <v>477.1</v>
      </c>
      <c r="H112" s="92">
        <f t="shared" si="25"/>
        <v>477.1</v>
      </c>
    </row>
    <row r="113" spans="1:8" ht="15.6" x14ac:dyDescent="0.3">
      <c r="A113" s="4" t="s">
        <v>327</v>
      </c>
      <c r="B113" s="9" t="s">
        <v>102</v>
      </c>
      <c r="C113" s="49" t="s">
        <v>246</v>
      </c>
      <c r="D113" s="49" t="s">
        <v>15</v>
      </c>
      <c r="E113" s="91"/>
      <c r="F113" s="92">
        <f>F114</f>
        <v>553.4</v>
      </c>
      <c r="G113" s="92">
        <f t="shared" si="25"/>
        <v>477.1</v>
      </c>
      <c r="H113" s="92">
        <f t="shared" si="25"/>
        <v>477.1</v>
      </c>
    </row>
    <row r="114" spans="1:8" ht="57.75" customHeight="1" x14ac:dyDescent="0.3">
      <c r="A114" s="4" t="s">
        <v>328</v>
      </c>
      <c r="B114" s="12" t="s">
        <v>371</v>
      </c>
      <c r="C114" s="49" t="s">
        <v>246</v>
      </c>
      <c r="D114" s="90">
        <v>540</v>
      </c>
      <c r="E114" s="91" t="s">
        <v>6</v>
      </c>
      <c r="F114" s="92">
        <f>F115</f>
        <v>553.4</v>
      </c>
      <c r="G114" s="92">
        <f t="shared" si="25"/>
        <v>477.1</v>
      </c>
      <c r="H114" s="92">
        <f t="shared" si="25"/>
        <v>477.1</v>
      </c>
    </row>
    <row r="115" spans="1:8" ht="15.6" x14ac:dyDescent="0.3">
      <c r="A115" s="4" t="s">
        <v>329</v>
      </c>
      <c r="B115" s="12" t="s">
        <v>101</v>
      </c>
      <c r="C115" s="49" t="s">
        <v>246</v>
      </c>
      <c r="D115" s="90">
        <v>540</v>
      </c>
      <c r="E115" s="91" t="s">
        <v>7</v>
      </c>
      <c r="F115" s="92">
        <f>'4- ведомственная'!G105</f>
        <v>553.4</v>
      </c>
      <c r="G115" s="92">
        <f>'4- ведомственная'!H105</f>
        <v>477.1</v>
      </c>
      <c r="H115" s="92">
        <f>'4- ведомственная'!I105</f>
        <v>477.1</v>
      </c>
    </row>
    <row r="116" spans="1:8" ht="64.5" customHeight="1" x14ac:dyDescent="0.3">
      <c r="A116" s="4" t="s">
        <v>330</v>
      </c>
      <c r="B116" s="206" t="s">
        <v>370</v>
      </c>
      <c r="C116" s="49" t="s">
        <v>361</v>
      </c>
      <c r="D116" s="90"/>
      <c r="E116" s="91"/>
      <c r="F116" s="92">
        <f>F117</f>
        <v>168.4</v>
      </c>
      <c r="G116" s="92">
        <f t="shared" ref="G116:H116" si="26">G117</f>
        <v>143.80000000000001</v>
      </c>
      <c r="H116" s="92">
        <f t="shared" si="26"/>
        <v>143.80000000000001</v>
      </c>
    </row>
    <row r="117" spans="1:8" ht="15.6" x14ac:dyDescent="0.3">
      <c r="A117" s="4" t="s">
        <v>331</v>
      </c>
      <c r="B117" s="12" t="s">
        <v>248</v>
      </c>
      <c r="C117" s="49" t="s">
        <v>361</v>
      </c>
      <c r="D117" s="90" t="s">
        <v>16</v>
      </c>
      <c r="E117" s="91"/>
      <c r="F117" s="92">
        <f>F118</f>
        <v>168.4</v>
      </c>
      <c r="G117" s="92">
        <f t="shared" ref="G117:H117" si="27">G118</f>
        <v>143.80000000000001</v>
      </c>
      <c r="H117" s="92">
        <f t="shared" si="27"/>
        <v>143.80000000000001</v>
      </c>
    </row>
    <row r="118" spans="1:8" ht="15.6" x14ac:dyDescent="0.3">
      <c r="A118" s="4" t="s">
        <v>365</v>
      </c>
      <c r="B118" s="12" t="s">
        <v>102</v>
      </c>
      <c r="C118" s="49" t="s">
        <v>361</v>
      </c>
      <c r="D118" s="90" t="s">
        <v>15</v>
      </c>
      <c r="E118" s="91"/>
      <c r="F118" s="92">
        <f>F119</f>
        <v>168.4</v>
      </c>
      <c r="G118" s="92">
        <f t="shared" ref="G118:H118" si="28">G119</f>
        <v>143.80000000000001</v>
      </c>
      <c r="H118" s="92">
        <f t="shared" si="28"/>
        <v>143.80000000000001</v>
      </c>
    </row>
    <row r="119" spans="1:8" ht="56.25" customHeight="1" x14ac:dyDescent="0.3">
      <c r="A119" s="4" t="s">
        <v>384</v>
      </c>
      <c r="B119" s="12" t="s">
        <v>371</v>
      </c>
      <c r="C119" s="49" t="s">
        <v>361</v>
      </c>
      <c r="D119" s="90">
        <v>540</v>
      </c>
      <c r="E119" s="91" t="s">
        <v>6</v>
      </c>
      <c r="F119" s="92">
        <f>'4- ведомственная'!G107</f>
        <v>168.4</v>
      </c>
      <c r="G119" s="92">
        <f>'4- ведомственная'!H107</f>
        <v>143.80000000000001</v>
      </c>
      <c r="H119" s="92">
        <f>'4- ведомственная'!I107</f>
        <v>143.80000000000001</v>
      </c>
    </row>
    <row r="120" spans="1:8" ht="15.6" x14ac:dyDescent="0.3">
      <c r="A120" s="4" t="s">
        <v>385</v>
      </c>
      <c r="B120" s="12" t="s">
        <v>101</v>
      </c>
      <c r="C120" s="49" t="s">
        <v>361</v>
      </c>
      <c r="D120" s="90">
        <v>540</v>
      </c>
      <c r="E120" s="91" t="s">
        <v>7</v>
      </c>
      <c r="F120" s="92">
        <f>'4- ведомственная'!G108</f>
        <v>168.4</v>
      </c>
      <c r="G120" s="92">
        <f>'4- ведомственная'!H108</f>
        <v>143.80000000000001</v>
      </c>
      <c r="H120" s="92">
        <f>'4- ведомственная'!I108</f>
        <v>143.80000000000001</v>
      </c>
    </row>
    <row r="121" spans="1:8" s="110" customFormat="1" ht="15.6" x14ac:dyDescent="0.3">
      <c r="A121" s="4" t="s">
        <v>386</v>
      </c>
      <c r="B121" s="53" t="s">
        <v>138</v>
      </c>
      <c r="C121" s="50"/>
      <c r="D121" s="108"/>
      <c r="E121" s="111"/>
      <c r="F121" s="109"/>
      <c r="G121" s="113">
        <f>'4- ведомственная'!H109</f>
        <v>200</v>
      </c>
      <c r="H121" s="113">
        <f>'4- ведомственная'!I109</f>
        <v>400</v>
      </c>
    </row>
    <row r="122" spans="1:8" s="110" customFormat="1" ht="15.6" x14ac:dyDescent="0.3">
      <c r="A122" s="4"/>
      <c r="B122" s="126" t="s">
        <v>127</v>
      </c>
      <c r="C122" s="108"/>
      <c r="D122" s="108"/>
      <c r="E122" s="111"/>
      <c r="F122" s="109">
        <f>F11+F75+F82+F121</f>
        <v>7500.4</v>
      </c>
      <c r="G122" s="109">
        <f>G11+G75+G82+G121</f>
        <v>6694.9</v>
      </c>
      <c r="H122" s="109">
        <f>H11+H75+H82+H121</f>
        <v>6712</v>
      </c>
    </row>
    <row r="123" spans="1:8" ht="15.6" x14ac:dyDescent="0.25">
      <c r="A123" s="16"/>
    </row>
    <row r="124" spans="1:8" ht="15.6" x14ac:dyDescent="0.25">
      <c r="A124" s="115"/>
    </row>
    <row r="125" spans="1:8" ht="15.6" x14ac:dyDescent="0.3">
      <c r="A125" s="116"/>
    </row>
    <row r="126" spans="1:8" ht="15.6" x14ac:dyDescent="0.3">
      <c r="A126" s="116"/>
    </row>
    <row r="127" spans="1:8" ht="15.6" x14ac:dyDescent="0.3">
      <c r="A127" s="116"/>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zoomScale="90" zoomScaleNormal="90" workbookViewId="0">
      <selection activeCell="G7" sqref="G7"/>
    </sheetView>
  </sheetViews>
  <sheetFormatPr defaultRowHeight="15.75" customHeight="1" x14ac:dyDescent="0.25"/>
  <cols>
    <col min="1" max="1" width="9" customWidth="1"/>
    <col min="2" max="2" width="45.44140625" style="89" customWidth="1"/>
    <col min="3" max="3" width="10.88671875" customWidth="1"/>
    <col min="4" max="4" width="11" customWidth="1"/>
    <col min="5" max="5" width="11.44140625" customWidth="1"/>
  </cols>
  <sheetData>
    <row r="1" spans="1:7" s="74" customFormat="1" ht="15.75" customHeight="1" x14ac:dyDescent="0.35">
      <c r="A1" s="68"/>
      <c r="B1" s="216" t="s">
        <v>310</v>
      </c>
      <c r="C1" s="216"/>
      <c r="D1" s="216"/>
      <c r="E1" s="216"/>
      <c r="F1" s="73"/>
      <c r="G1" s="73"/>
    </row>
    <row r="2" spans="1:7" s="74" customFormat="1" ht="18" x14ac:dyDescent="0.35">
      <c r="A2" s="216" t="s">
        <v>198</v>
      </c>
      <c r="B2" s="216"/>
      <c r="C2" s="216"/>
      <c r="D2" s="216"/>
      <c r="E2" s="216"/>
      <c r="F2" s="75"/>
      <c r="G2" s="73"/>
    </row>
    <row r="3" spans="1:7" s="74" customFormat="1" ht="15.75" customHeight="1" x14ac:dyDescent="0.35">
      <c r="A3" s="68"/>
      <c r="B3" s="216" t="s">
        <v>387</v>
      </c>
      <c r="C3" s="216"/>
      <c r="D3" s="216"/>
      <c r="E3" s="216"/>
      <c r="F3" s="75"/>
      <c r="G3" s="73"/>
    </row>
    <row r="4" spans="1:7" s="74" customFormat="1" ht="15.75" customHeight="1" x14ac:dyDescent="0.35">
      <c r="A4" s="72"/>
      <c r="B4" s="72"/>
      <c r="C4" s="243" t="s">
        <v>358</v>
      </c>
      <c r="D4" s="243"/>
      <c r="E4" s="243"/>
      <c r="F4" s="75"/>
      <c r="G4" s="73"/>
    </row>
    <row r="5" spans="1:7" s="74" customFormat="1" ht="15.75" customHeight="1" x14ac:dyDescent="0.35">
      <c r="A5" s="68"/>
      <c r="B5" s="72"/>
      <c r="C5" s="243"/>
      <c r="D5" s="243"/>
      <c r="E5" s="243"/>
      <c r="F5" s="75"/>
      <c r="G5" s="73"/>
    </row>
    <row r="6" spans="1:7" s="74" customFormat="1" ht="15.75" customHeight="1" x14ac:dyDescent="0.35">
      <c r="A6" s="68"/>
      <c r="B6" s="72"/>
      <c r="C6" s="243"/>
      <c r="D6" s="243"/>
      <c r="E6" s="243"/>
      <c r="F6" s="75"/>
      <c r="G6" s="73"/>
    </row>
    <row r="8" spans="1:7" s="74" customFormat="1" ht="15.75" customHeight="1" x14ac:dyDescent="0.35">
      <c r="A8" s="73"/>
      <c r="B8" s="76"/>
      <c r="C8" s="76"/>
      <c r="D8" s="76"/>
      <c r="E8" s="76"/>
      <c r="F8" s="75"/>
      <c r="G8" s="73"/>
    </row>
    <row r="9" spans="1:7" s="151" customFormat="1" ht="102.75" customHeight="1" x14ac:dyDescent="0.3">
      <c r="A9" s="242" t="s">
        <v>381</v>
      </c>
      <c r="B9" s="242"/>
      <c r="C9" s="242"/>
      <c r="D9" s="242"/>
      <c r="E9" s="242"/>
    </row>
    <row r="10" spans="1:7" s="77" customFormat="1" ht="15.75" customHeight="1" x14ac:dyDescent="0.35">
      <c r="A10" s="202"/>
      <c r="B10" s="203"/>
      <c r="C10" s="202"/>
      <c r="D10" s="151"/>
      <c r="E10" s="151"/>
    </row>
    <row r="11" spans="1:7" s="77" customFormat="1" ht="15.75" customHeight="1" x14ac:dyDescent="0.35">
      <c r="A11" s="202"/>
      <c r="B11" s="203"/>
      <c r="C11" s="78"/>
      <c r="D11" s="151"/>
      <c r="E11" s="76" t="s">
        <v>17</v>
      </c>
    </row>
    <row r="12" spans="1:7" s="77" customFormat="1" ht="39.75" customHeight="1" x14ac:dyDescent="0.3">
      <c r="A12" s="79" t="s">
        <v>18</v>
      </c>
      <c r="B12" s="80" t="s">
        <v>199</v>
      </c>
      <c r="C12" s="184" t="s">
        <v>362</v>
      </c>
      <c r="D12" s="184" t="s">
        <v>363</v>
      </c>
      <c r="E12" s="184" t="s">
        <v>382</v>
      </c>
    </row>
    <row r="13" spans="1:7" s="77" customFormat="1" ht="15.75" customHeight="1" x14ac:dyDescent="0.35">
      <c r="A13" s="82"/>
      <c r="B13" s="80">
        <v>1</v>
      </c>
      <c r="C13" s="83">
        <v>2</v>
      </c>
      <c r="D13" s="81">
        <v>3</v>
      </c>
      <c r="E13" s="81">
        <v>4</v>
      </c>
    </row>
    <row r="14" spans="1:7" s="86" customFormat="1" ht="101.25" customHeight="1" x14ac:dyDescent="0.35">
      <c r="A14" s="84" t="s">
        <v>366</v>
      </c>
      <c r="B14" s="205" t="s">
        <v>368</v>
      </c>
      <c r="C14" s="85">
        <f>'4- ведомственная'!G105</f>
        <v>553.4</v>
      </c>
      <c r="D14" s="85">
        <f>'4- ведомственная'!H105</f>
        <v>477.1</v>
      </c>
      <c r="E14" s="207">
        <f>'4- ведомственная'!I105</f>
        <v>477.1</v>
      </c>
    </row>
    <row r="15" spans="1:7" s="86" customFormat="1" ht="101.25" customHeight="1" x14ac:dyDescent="0.35">
      <c r="A15" s="84" t="s">
        <v>367</v>
      </c>
      <c r="B15" s="204" t="s">
        <v>369</v>
      </c>
      <c r="C15" s="85">
        <f>'4- ведомственная'!G108</f>
        <v>168.4</v>
      </c>
      <c r="D15" s="85">
        <f>'4- ведомственная'!H108</f>
        <v>143.80000000000001</v>
      </c>
      <c r="E15" s="207">
        <f>'4- ведомственная'!I108</f>
        <v>143.80000000000001</v>
      </c>
    </row>
    <row r="16" spans="1:7" ht="26.25" customHeight="1" x14ac:dyDescent="0.3">
      <c r="A16" s="240" t="s">
        <v>127</v>
      </c>
      <c r="B16" s="241"/>
      <c r="C16" s="87">
        <f>C14+C15</f>
        <v>721.8</v>
      </c>
      <c r="D16" s="87">
        <f t="shared" ref="D16:E16" si="0">D14+D15</f>
        <v>620.90000000000009</v>
      </c>
      <c r="E16" s="88">
        <f t="shared" si="0"/>
        <v>620.90000000000009</v>
      </c>
    </row>
  </sheetData>
  <mergeCells count="6">
    <mergeCell ref="A16:B16"/>
    <mergeCell ref="B1:E1"/>
    <mergeCell ref="A2:E2"/>
    <mergeCell ref="B3:E3"/>
    <mergeCell ref="A9:E9"/>
    <mergeCell ref="C4:E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1- источники</vt:lpstr>
      <vt:lpstr>2-доходы</vt:lpstr>
      <vt:lpstr>3-функциональная</vt:lpstr>
      <vt:lpstr>4- ведомственная</vt:lpstr>
      <vt:lpstr>5- ЦСР.ВР.РП.</vt:lpstr>
      <vt:lpstr>6-межбюдж.трансф.</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Оскоба Глава</cp:lastModifiedBy>
  <cp:lastPrinted>2025-06-02T03:54:34Z</cp:lastPrinted>
  <dcterms:created xsi:type="dcterms:W3CDTF">2007-10-11T12:08:51Z</dcterms:created>
  <dcterms:modified xsi:type="dcterms:W3CDTF">2025-06-02T03:54:52Z</dcterms:modified>
</cp:coreProperties>
</file>